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8025" activeTab="2"/>
  </bookViews>
  <sheets>
    <sheet name="งบแสดงฐานะการเงิน" sheetId="1" r:id="rId1"/>
    <sheet name="งบทรัพย์สิน" sheetId="2" r:id="rId2"/>
    <sheet name="เงินฝากธนาคาร" sheetId="3" r:id="rId3"/>
    <sheet name="รายได้รัฐบาลค้างรับ" sheetId="4" r:id="rId4"/>
    <sheet name="ลูกหนี้ค่าภาษี" sheetId="5" r:id="rId5"/>
    <sheet name="เงินรับฝาก" sheetId="6" r:id="rId6"/>
    <sheet name="ฎีกาค้างจ่าย" sheetId="7" r:id="rId7"/>
    <sheet name="งบเงินสะสม" sheetId="8" r:id="rId8"/>
    <sheet name="รายจ่ายจากเงินสะสม" sheetId="9" r:id="rId9"/>
    <sheet name="รายรับจริง" sheetId="10" r:id="rId10"/>
    <sheet name="รายละเอียดครุภัณฑ์" sheetId="11" r:id="rId11"/>
    <sheet name="ครุภัณฑ์ปี 58" sheetId="12" r:id="rId12"/>
    <sheet name="งบกลาง" sheetId="13" r:id="rId13"/>
    <sheet name="บริหารงานทั่วไป" sheetId="14" r:id="rId14"/>
    <sheet name="รักษาความสงบ" sheetId="15" r:id="rId15"/>
    <sheet name="การศึกษา" sheetId="16" r:id="rId16"/>
    <sheet name="สาธารณสุข" sheetId="17" r:id="rId17"/>
    <sheet name="สังคมสงเคราะห์" sheetId="18" r:id="rId18"/>
    <sheet name="เคหะและชุมชน" sheetId="19" r:id="rId19"/>
    <sheet name="สร้างความเข้มแข็ง" sheetId="20" r:id="rId20"/>
    <sheet name="การศาสนาฯ" sheetId="21" r:id="rId21"/>
    <sheet name="อุตสาหกรรมและการโยธา" sheetId="22" r:id="rId22"/>
    <sheet name="เกษตร" sheetId="23" r:id="rId23"/>
    <sheet name="แผนรวม" sheetId="24" r:id="rId24"/>
    <sheet name="จ่ายจากรายรับ" sheetId="25" r:id="rId25"/>
    <sheet name="รายละเอียด หมายเหตุ" sheetId="26" r:id="rId26"/>
    <sheet name="สะสม" sheetId="27" r:id="rId27"/>
    <sheet name="ลูกหนี้รายได้อื่นๆ" sheetId="28" r:id="rId28"/>
    <sheet name="งบประมาณตามข้อบัญญัติ" sheetId="29" r:id="rId29"/>
    <sheet name="โอนงบประมาณ" sheetId="30" r:id="rId30"/>
  </sheets>
  <definedNames>
    <definedName name="_xlnm.Print_Area" localSheetId="24">'จ่ายจากรายรับ'!$A$1:$M$32</definedName>
  </definedNames>
  <calcPr fullCalcOnLoad="1"/>
</workbook>
</file>

<file path=xl/sharedStrings.xml><?xml version="1.0" encoding="utf-8"?>
<sst xmlns="http://schemas.openxmlformats.org/spreadsheetml/2006/main" count="1831" uniqueCount="596">
  <si>
    <t>รายการ</t>
  </si>
  <si>
    <t>รหัสบัญชี</t>
  </si>
  <si>
    <t>ประมาณการ</t>
  </si>
  <si>
    <t>รายได้จัดเก็บเอง</t>
  </si>
  <si>
    <t>หมวดภาษีอากร</t>
  </si>
  <si>
    <t>1.  ภาษีโรงเรือนและที่ดิน</t>
  </si>
  <si>
    <t>-</t>
  </si>
  <si>
    <t>2.  ภาษีบำรุงท้องที่</t>
  </si>
  <si>
    <t>3.  ภาษีป้าย</t>
  </si>
  <si>
    <t>4.  อากรฆ่าสัตว์</t>
  </si>
  <si>
    <t xml:space="preserve">                                                 รวม</t>
  </si>
  <si>
    <t>หมวดค่าธรรมเนียม ค่าปรับและใบอนุญาต</t>
  </si>
  <si>
    <t xml:space="preserve">                                                        รวม</t>
  </si>
  <si>
    <t>หมวดรายได้จากทรัพย์สิน</t>
  </si>
  <si>
    <t xml:space="preserve">                                                         รวม</t>
  </si>
  <si>
    <t xml:space="preserve">                                                           รวม</t>
  </si>
  <si>
    <t>หมวดรายได้เบ็ดเตล็ด</t>
  </si>
  <si>
    <t xml:space="preserve">                                                          รวม</t>
  </si>
  <si>
    <t>หมวดรายได้จากทุน</t>
  </si>
  <si>
    <t>1.  ค่าขายทอดตลาดทรัพย์สิน</t>
  </si>
  <si>
    <t>รายได้ที่รัฐบาลจัดสรรให้องค์กรปกครองส่วนท้องถิ่น</t>
  </si>
  <si>
    <t>หมวดภาษีจัดสรร</t>
  </si>
  <si>
    <t xml:space="preserve">                                                             รวม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</si>
  <si>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</si>
  <si>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</si>
  <si>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                                                              รวม</t>
  </si>
  <si>
    <t xml:space="preserve">                                 รวม</t>
  </si>
  <si>
    <t xml:space="preserve">                                                         รวมทั้งสิ้น</t>
  </si>
  <si>
    <t>รับจริง</t>
  </si>
  <si>
    <t xml:space="preserve">เงินสด  </t>
  </si>
  <si>
    <t>บาท</t>
  </si>
  <si>
    <t>เงินฝากธนาคาร</t>
  </si>
  <si>
    <t>เลขที่</t>
  </si>
  <si>
    <t>รวมทั้งสิ้น</t>
  </si>
  <si>
    <t>(สมโภชน์   จันทร์ดอน)</t>
  </si>
  <si>
    <t>ปลัดองค์การบริหารส่วนตำบลหินโคน</t>
  </si>
  <si>
    <t>นายกองค์การบริหารส่วนตำบลหินโคน</t>
  </si>
  <si>
    <t>1.  เงินฝากธนาคารกรุงไทย จำกัด (มหาชน)  สาขาลำปลายมาศ</t>
  </si>
  <si>
    <t>309-6-01655-0</t>
  </si>
  <si>
    <t>309-0-00740-1</t>
  </si>
  <si>
    <t>2.  เงินฝากธนาคารเพื่อการเกษตรและสหกรณ์การเกษตร  สาขาลำปลายมาศ</t>
  </si>
  <si>
    <t>440-2-55655-4</t>
  </si>
  <si>
    <t>440-2-62366-4</t>
  </si>
  <si>
    <t>440-4-12443-4</t>
  </si>
  <si>
    <t>3. เงินฝากธนาคารออมสิน  สาขาลำปลายมาศ</t>
  </si>
  <si>
    <t>ประเภทกระแสรายวัน</t>
  </si>
  <si>
    <t>ประเภทออมทรัพย์</t>
  </si>
  <si>
    <t>ประเภทประจำ</t>
  </si>
  <si>
    <t>ประเภทเผื่อเรียก</t>
  </si>
  <si>
    <t>ประเภททรัพย์สิน</t>
  </si>
  <si>
    <t>ราคาทรัพย์สิน</t>
  </si>
  <si>
    <t>จำนวนเงิน</t>
  </si>
  <si>
    <t>ก.อสังหาริมทรัพย์</t>
  </si>
  <si>
    <t>ข. สังหาริมทรัพย์</t>
  </si>
  <si>
    <t>รวม</t>
  </si>
  <si>
    <t>ลำดับที่</t>
  </si>
  <si>
    <t>คงเหลือ</t>
  </si>
  <si>
    <t>บวก</t>
  </si>
  <si>
    <t>รับจริงสูงกว่าจ่ายจริง</t>
  </si>
  <si>
    <t>รายจ่ายค้างจ่าย</t>
  </si>
  <si>
    <t>หัก</t>
  </si>
  <si>
    <t>จ่ายขาดเงินสะสม</t>
  </si>
  <si>
    <t>หมายเหตุ</t>
  </si>
  <si>
    <t>ก่อหนี้ผูกพัน</t>
  </si>
  <si>
    <t>เบิกจ่ายแล้ว</t>
  </si>
  <si>
    <t>ค่าครุภัณฑ์</t>
  </si>
  <si>
    <t>ค่าที่ดินและสิ่งก่อสร้าง</t>
  </si>
  <si>
    <t>ค่าวัสดุ</t>
  </si>
  <si>
    <t>ค่าตอบแทน</t>
  </si>
  <si>
    <t>รายจ่าย</t>
  </si>
  <si>
    <t>ค่าใช้สอย</t>
  </si>
  <si>
    <t>ค่าสาธารณูปโภค</t>
  </si>
  <si>
    <t>เงินอุดหนุน</t>
  </si>
  <si>
    <t>รายจ่ายอื่น</t>
  </si>
  <si>
    <t>งบกลาง</t>
  </si>
  <si>
    <t>รายรับ</t>
  </si>
  <si>
    <t>รวมรายรับ</t>
  </si>
  <si>
    <t>การศึกษา</t>
  </si>
  <si>
    <t>สาธารณสุข</t>
  </si>
  <si>
    <t>สงเคราะห์</t>
  </si>
  <si>
    <t>สร้างความ</t>
  </si>
  <si>
    <t>เข้มแข็ง</t>
  </si>
  <si>
    <t>ของชุมชน</t>
  </si>
  <si>
    <t>การศาสนา</t>
  </si>
  <si>
    <t>การเกษตร</t>
  </si>
  <si>
    <t>รวมรายจ่าย</t>
  </si>
  <si>
    <t>เงินสะสม</t>
  </si>
  <si>
    <t>เงินทุนสำรองเงินสะสม</t>
  </si>
  <si>
    <t>ชุมชน</t>
  </si>
  <si>
    <t>(ลงชื่อ) ส.ต.ท.</t>
  </si>
  <si>
    <t>เครื่องพิมพ์ดีดภาษาไทย (โอลิมเปีย)</t>
  </si>
  <si>
    <t>เครื่องคำนวณเลขไฟฟ้าคาซิโอ</t>
  </si>
  <si>
    <t>โต๊ะไม้ขาเหล็กวางเครื่องพิมพ์ดีดพร้อมเก้าอี้ไม้นั่ง</t>
  </si>
  <si>
    <t>เครื่องอัดสำเนา</t>
  </si>
  <si>
    <t>จำนวน</t>
  </si>
  <si>
    <t>โต๊ะไม้นั่งทำงานระดับ 1-2 พร้อมเก้าอี้</t>
  </si>
  <si>
    <t>เครื่องขยายเสียง</t>
  </si>
  <si>
    <t>ตู้ลำโพงชนิดกรวยกระดาษ</t>
  </si>
  <si>
    <t>ไมค์โครโฟน รุ่นโซนี่</t>
  </si>
  <si>
    <t>ขาตั้งไมค์โครโฟนชนิดตั้งพื้น</t>
  </si>
  <si>
    <t>วิทยุเทป พานาโชนิค สีดำ</t>
  </si>
  <si>
    <t>เก้าอี้พลาสติกมีพนักพิงสีน้ำเงิน</t>
  </si>
  <si>
    <t xml:space="preserve">โต๊ะไม้นั้งทำงานระดับ 10-11 </t>
  </si>
  <si>
    <t>เก้าอี้บุนวม</t>
  </si>
  <si>
    <t>ตู้เหล็กเก็บเอกสารชนิด  2  บาน</t>
  </si>
  <si>
    <t>ตู้เหล็กเก็บเอกสารชนิด  15  ลิ้นชัก</t>
  </si>
  <si>
    <t>โต๊ะไม้เขียนแบบ</t>
  </si>
  <si>
    <t xml:space="preserve">กล้องถ่ายรูป ยี่ห้อ CANON  </t>
  </si>
  <si>
    <t>เทปวัดระยะ</t>
  </si>
  <si>
    <t>เครื่องถ่ายเอกสาร ยี่ห้อ CANON</t>
  </si>
  <si>
    <t>ตู้เหล็กเก็บเอกสารชนิด 4  ลิ้นชัก</t>
  </si>
  <si>
    <t>รถจักรยานยนต์ ยี่ห้อ ซูซูกิ สวิง สีแดง ขนาด 110  ซีซี</t>
  </si>
  <si>
    <t>เครื่องทำน้ำเย็นแบบใช้ขวด</t>
  </si>
  <si>
    <t>โทรทัศน์สี ขนาด  25  นิ้ว ยี่ห้อ PHILIPS</t>
  </si>
  <si>
    <t>ตู้เย็น ขนาด 9 คิว ยี่ห้อซันโย</t>
  </si>
  <si>
    <t>เก้าอี้บุนวมล้อเลื่อน</t>
  </si>
  <si>
    <t>เครื่องคอมพิวเตอร์ พร้อมโต๊ะวาง</t>
  </si>
  <si>
    <t>การ์ดฆ่าไวรัส</t>
  </si>
  <si>
    <t>เครื่องปริ้นเตอร์ (แคร่ยาว)</t>
  </si>
  <si>
    <t>เครื่องสำรองไฟ</t>
  </si>
  <si>
    <t>วิทยุสื่อสาร ชนิดมือถือ ขนาด 1-5 วัตต์</t>
  </si>
  <si>
    <t>เครื่องพ่นหมอกควันสวิงฟอกซ์</t>
  </si>
  <si>
    <t>ตู้เก็บเอกสาร ชนิดบานกระจกเลื่อน</t>
  </si>
  <si>
    <t>ตู้นิรภัย</t>
  </si>
  <si>
    <t>ถังเก็บน้ำฝนคอนกรีตเสริมเหล็ก</t>
  </si>
  <si>
    <t>ที่ทำการองค์การบริหารส่วนตำบลหินโคน</t>
  </si>
  <si>
    <t>เสาธงชาติ</t>
  </si>
  <si>
    <t>โต๊ะหมู่บูชา</t>
  </si>
  <si>
    <t>เก้าอี้ขาเหล็กที่นั่งและมีพนักพิงโพลีไพรโพลี</t>
  </si>
  <si>
    <t>เครื่องตัดหญ้าแบบสายสะพาย ขนาด 1.5  แรงม้า</t>
  </si>
  <si>
    <t>ถังเก็บน้ำฝนอาบสังกะสี</t>
  </si>
  <si>
    <t>โต๊ะประชุม ขนาด 12  คน พร้อมเก้าอี้</t>
  </si>
  <si>
    <t>โต๊ะเอนกประสงค์</t>
  </si>
  <si>
    <t>โต๊ะวางเครื่องคอมพิวเตอร์พร้อมเก้าอี้ล้อเลื่อนปรับสูงต่ำ</t>
  </si>
  <si>
    <t>เครื่องปรับอากาศขนิดแขวน ขนาด 36000  บีทียู</t>
  </si>
  <si>
    <t>อาคารเอนกประสงค์ พร้อมเครื่องปรับอากาศ</t>
  </si>
  <si>
    <t xml:space="preserve">เครื่องคอมพิวเตอร์ พร้อมเครื่อง CPU เครื่องปริ้นเตอร์ </t>
  </si>
  <si>
    <t>เครื่องสำรองไฟ  ลำโพง</t>
  </si>
  <si>
    <t>ที่ทำการองค์การบริหารส่วนตำบลหินโคน อาคาร  2</t>
  </si>
  <si>
    <t>เครื่องปรับอากาศ</t>
  </si>
  <si>
    <t>เก้าอี้พลาสติกมีพนักพิง</t>
  </si>
  <si>
    <t>รถยนต์ ยี่ห้อ ฟอร์ด</t>
  </si>
  <si>
    <t xml:space="preserve">เครื่องคอมพิวเตอร์ พร้อมเครื่อง CPU </t>
  </si>
  <si>
    <t xml:space="preserve">เครื่องสำรองไฟ  </t>
  </si>
  <si>
    <t>โต๊ะคอมพิวเตอร์ พร้อมเก้าอี้</t>
  </si>
  <si>
    <t xml:space="preserve">เครื่องปริ้นเตอร์  </t>
  </si>
  <si>
    <t>เครื่องพ่นหมอกควัน</t>
  </si>
  <si>
    <t>เครื่องโทรสาร</t>
  </si>
  <si>
    <t>เครื่องคอมพิวเตอร์แบบพกพา</t>
  </si>
  <si>
    <t>แม่แบบถาวรชนิดเหล็กสำหรับหล่อคอนกรีต</t>
  </si>
  <si>
    <t xml:space="preserve">เหล็กกระทุ้งเหล็ก  </t>
  </si>
  <si>
    <t>กล้องวัดมุม/ชนิดอ่านค่ามุม</t>
  </si>
  <si>
    <t>กล้องระดับอัตโนมัติ</t>
  </si>
  <si>
    <t>ไม้สต๊าฟอลูมิเนียม</t>
  </si>
  <si>
    <t>เทปวัดระยะไฟเบอร์</t>
  </si>
  <si>
    <t>พระบรมฉายาลักษณ์ พร้อมฐานวางพานพุ่ม</t>
  </si>
  <si>
    <t>โรงจอดรถ</t>
  </si>
  <si>
    <t>อาคารพัสดุ</t>
  </si>
  <si>
    <t>ถังดับเพลิงแบบถือ</t>
  </si>
  <si>
    <t>เก้าอี้นั่งพักคอย</t>
  </si>
  <si>
    <t>ตู้ลำโพงขนาด  12  นิ้ว</t>
  </si>
  <si>
    <t xml:space="preserve">ไมค์โครโฟน </t>
  </si>
  <si>
    <t>ขาตั้งไมค์โครโฟนชนิดตั้งโต๊ะ</t>
  </si>
  <si>
    <t>เครื่องถ่ายเอกสาร ระบบดิจิตอล</t>
  </si>
  <si>
    <t>เครื่องคอมพิวเตอร์แบบพกพา (POCKET  PC)</t>
  </si>
  <si>
    <t xml:space="preserve">เครื่องเลเซอร์ปริ้นเตอร์  </t>
  </si>
  <si>
    <t xml:space="preserve">เครื่องคอมพิวเตอร์ ขนาด  17  นิ้ว พร้อมเครื่อง CPU </t>
  </si>
  <si>
    <t>ป้ายไฟหยุดตรวจ</t>
  </si>
  <si>
    <t>จอรับภาพชนิดมือดึง ขนาด 120  นิ้ว</t>
  </si>
  <si>
    <t>เครื่องฉายภาพมัลติมีเดียโปรเจคเตอร์</t>
  </si>
  <si>
    <t>เครื่องเล่น DVD</t>
  </si>
  <si>
    <t>เครื่องเจีย/ตัด ขนาด  5  นิ้ว</t>
  </si>
  <si>
    <t>เครื่องตัดไฟเบอร์  ขนาด  450  ม.ม.</t>
  </si>
  <si>
    <t>ชุดเชื่อมไฟฟ้า แบบ AC  ขนาด  300  A</t>
  </si>
  <si>
    <t>รวมจำนวนเงินทั้งสิ้น</t>
  </si>
  <si>
    <t>ราคา/หน่วย</t>
  </si>
  <si>
    <t>รวม  (บาท)</t>
  </si>
  <si>
    <t>ประเภทอสังหาริมทรัพย์</t>
  </si>
  <si>
    <t>ประเภทสังหาริมทรัพย์</t>
  </si>
  <si>
    <t xml:space="preserve">1.  ครุภัณฑ์สำนักงาน  </t>
  </si>
  <si>
    <t>ครุภัณฑ์สำนักงาน  (2)</t>
  </si>
  <si>
    <t>ชุดเชื่อมแก๊สพร้อมอุปกรณ์แบบเคลื่อนที่</t>
  </si>
  <si>
    <t>เครื่องสำรวจ GPS</t>
  </si>
  <si>
    <t>เก้าอี้ระดับ 7-9</t>
  </si>
  <si>
    <t>ตู้เก็บเอกสาร ชนิดบานกระจกเลื่อน 4 ฟุต</t>
  </si>
  <si>
    <t>ชุดรับแขก</t>
  </si>
  <si>
    <t>เครื่องตัดหญ้าแบบข้ออ่อน</t>
  </si>
  <si>
    <t>เครื่องตัดหญ้าแบบล้อจักรยาน</t>
  </si>
  <si>
    <t>งบประมาณ</t>
  </si>
  <si>
    <t xml:space="preserve">รายรับจริง </t>
  </si>
  <si>
    <t>รถน้ำเอนกประสงค์ ขนาดบรรจุไม่น้อยกว่า 6,000  ลิตร</t>
  </si>
  <si>
    <t>แท่นบรรยายขนาด  0.5X0.6X1.2  ม.</t>
  </si>
  <si>
    <t>แท่นบรรยายขนาด  0.5X 0.9X1.2  ม.</t>
  </si>
  <si>
    <t>พร้อมเครื่อง CPU เครื่องปริ้นเตอร์ เครื่องสำรองไฟ  ลำโพง</t>
  </si>
  <si>
    <t xml:space="preserve">เครื่องคอมพิวเตอร์ จอ LCD ขนาด 18.5 นิ้ว  </t>
  </si>
  <si>
    <t>เครื่องคอมพิวเตอร์ จอ LCD ขนาด 18.5 นิ้ว  พร้อมโต๊ะ เก้าอี้</t>
  </si>
  <si>
    <t>05269099178-2</t>
  </si>
  <si>
    <t xml:space="preserve">เครื่องทำน้ำเย็น </t>
  </si>
  <si>
    <t>เครื่องคอมพิวเตอร์แบบตั้งโต๊ะพร้อมอุปกรณ์</t>
  </si>
  <si>
    <t>โต๊ะทำงานพร้อมเก้าอี้  ระดับ 3-6</t>
  </si>
  <si>
    <t>ตู้เก็บเอกสารบานเลื่อนกระจก</t>
  </si>
  <si>
    <t>ตู้เหล็ก 2 บาน</t>
  </si>
  <si>
    <t>เก้าอี้พลาสติก</t>
  </si>
  <si>
    <t>โต๊ะเอนกประสงค์ (ขนาด 75 X 1.80 X 75)</t>
  </si>
  <si>
    <t>เครื่องคอมพิวเตอร์แบบพกพา (โน๊ตบุ๊ค)</t>
  </si>
  <si>
    <t>จอคอมพิวเตอร์ขนาด 21 นิ้ว</t>
  </si>
  <si>
    <t>เครื่องปริ้นเลเซอร์</t>
  </si>
  <si>
    <t>(นางจริยา   ศรีพนม)</t>
  </si>
  <si>
    <t>หมวดรายได้จากสาธารณูปโภคและการพาณิชย์</t>
  </si>
  <si>
    <t>1.  ค่าธรรมเนียมเกี่ยวกับควบคุมการฆ่าสัตว์และจำหน่ายเนื้อสัตว์</t>
  </si>
  <si>
    <t>เครื่องพิมพ์ Multifunction   แบบฉีดหมึก</t>
  </si>
  <si>
    <t>จอคอมพิวเตอร์ (จอภาพแบบ  LCD)</t>
  </si>
  <si>
    <t>พัดลมอุตสาหกรรม</t>
  </si>
  <si>
    <t xml:space="preserve">(ลงชื่อ)  </t>
  </si>
  <si>
    <t>(นายถวัลย์    โขมโนทัย)</t>
  </si>
  <si>
    <t>ถังต้มน้ำไฟฟ้า ตราหัวม้าลาย ขนาด 30 ลิตร</t>
  </si>
  <si>
    <t>กล้องถ่ายภาพระบบดิจิตอล ยี่ห้อ CANON</t>
  </si>
  <si>
    <t>ไฟกระพริบ</t>
  </si>
  <si>
    <t>โต๊ะอาหาร ขนาด 1.10 x 2.40 ม.</t>
  </si>
  <si>
    <t>ชั้นวางของ ขนาด 0.60 x 1.20 x 0.81  ม.</t>
  </si>
  <si>
    <t xml:space="preserve">ชั้นวางรองเท้า 4 ชั้น </t>
  </si>
  <si>
    <t>ชั้นวางกระเป๋า 3 ชั้น โล่ง</t>
  </si>
  <si>
    <t>พัดลมติดตั้งผนัง พร้อมอุปกรณ์ติดตั้ง</t>
  </si>
  <si>
    <t xml:space="preserve">ตู้กระจกบานเลื่อน </t>
  </si>
  <si>
    <t>ชุดไมค์ลอย 111 eurotech</t>
  </si>
  <si>
    <t>ชุดเครื่องเสียงเอนกประสงค์ Proeurotech</t>
  </si>
  <si>
    <t>ตู้เหล็กเก็บเอกสารบานเลื่อนกระจกสูง</t>
  </si>
  <si>
    <t>ตู้เหล็กเก็บเอกสารชนิด 2 บานเลื่อน</t>
  </si>
  <si>
    <t>ชั้นเหล็กวางแฟ้ม 4 ชั้น (40 ช่อง)</t>
  </si>
  <si>
    <t>เครื่องคอมพิวเตอร์โน๊ตบุ๊ค</t>
  </si>
  <si>
    <t xml:space="preserve">อาคารเอนกประสงค์  </t>
  </si>
  <si>
    <t>2.  ครุภัณฑ์คอมพิวเตอร์</t>
  </si>
  <si>
    <t>8.  ครุภัณฑ์ดับเพลิง</t>
  </si>
  <si>
    <t xml:space="preserve">3.  ครุภัณฑ์สำรวจ  </t>
  </si>
  <si>
    <t>4.  ครุภัณฑ์ไฟฟ้าและวิทยุ</t>
  </si>
  <si>
    <t>5.  ครุภัณฑ์ยานพาหนะและขนส่ง</t>
  </si>
  <si>
    <t>6.  ครุภัณฑ์การเกษตร</t>
  </si>
  <si>
    <t>7.  ครุภัณฑ์ก่อสร้าง</t>
  </si>
  <si>
    <t>9.  ครุภัณฑ์งานบ้านงานครัว</t>
  </si>
  <si>
    <t>10.  ครุภัณฑ์โฆษณาและเผยแพร่</t>
  </si>
  <si>
    <t>โต๊ะเหล็กวางเครื่องพิมพ์ดีดชนิดล้อเลื่อน</t>
  </si>
  <si>
    <t xml:space="preserve">โต๊ะไม้นั่งทำงานระดับ 1-2 </t>
  </si>
  <si>
    <t xml:space="preserve">โต๊ะไม้นั่งทำงานระดับ 3-6  </t>
  </si>
  <si>
    <t>เครื่องคอมพิวเตอร์ พร้อม CPU  เครื่องสำรองไฟ</t>
  </si>
  <si>
    <t>ครุภัณฑ์คอมพิวเตอร์ (2)</t>
  </si>
  <si>
    <t>2.  ภาษีมูลค่าเพิ่มตาม พ.ร.บ. กำหนดแผนฯ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</si>
  <si>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</si>
  <si>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</si>
  <si>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</si>
  <si>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</si>
  <si>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</si>
  <si>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ผู้อำนวยการกองคลัง</t>
  </si>
  <si>
    <t>หมวด</t>
  </si>
  <si>
    <t>เงินเดือน (ฝ่ายการเมือง)</t>
  </si>
  <si>
    <t>เงินเดือน (ฝ่ายประจำ)</t>
  </si>
  <si>
    <t>สายส่งน้ำดับเพลิง</t>
  </si>
  <si>
    <t>ทางจ่ายน้ำข้อแยกตัว Y</t>
  </si>
  <si>
    <t>อาคารศูนย์เด็กพัฒนาเด็กเล็ก อบต.หินโคน</t>
  </si>
  <si>
    <t>นันทนาการ</t>
  </si>
  <si>
    <t>อุตสาหกรรม</t>
  </si>
  <si>
    <t>และการโยธา</t>
  </si>
  <si>
    <t>งบแสดงผลการดำเนินงานจ่ายจากเงินรายรับ</t>
  </si>
  <si>
    <t>องค์การบริหารส่วนตำบลหินโคน  อำเภอลำปลายมาศ  จังหวัดบุรีรัมย์</t>
  </si>
  <si>
    <t>รายงานรายจ่ายในการดำเนินงานที่จ่ายจากเงินรายรับตามแผนงาน งบกลาง</t>
  </si>
  <si>
    <t>ตั้งแต่วันที่  1  ตุลาคม  2557  ถึง  30  กันยายน  2558</t>
  </si>
  <si>
    <t>งบ</t>
  </si>
  <si>
    <t>แหล่งเงิน</t>
  </si>
  <si>
    <t>หมายเหตุ  ระบุเงินงบประมาณ หรือเงินอุดหนุนระบุวัตถุประสงค์/เฉพาะกิจ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</si>
  <si>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</si>
  <si>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</si>
  <si>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งบดำเนินงาน</t>
  </si>
  <si>
    <t>ค่าใข้สอย</t>
  </si>
  <si>
    <t>งบลงทุน</t>
  </si>
  <si>
    <t>งบรายจ่ายอื่น</t>
  </si>
  <si>
    <t>งบเงินอุดหนุน</t>
  </si>
  <si>
    <t>งานบริหารทั่วไป</t>
  </si>
  <si>
    <t>งานวางแผนสถิติ</t>
  </si>
  <si>
    <t>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</si>
  <si>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</si>
  <si>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</si>
  <si>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เกี่ยวกับการรักษา</t>
  </si>
  <si>
    <t>ความสงบภายใน</t>
  </si>
  <si>
    <t>งานเทศกิจ</t>
  </si>
  <si>
    <t>งานป้องกันฝ่าย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</si>
  <si>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</si>
  <si>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</si>
  <si>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</si>
  <si>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เกี่ยวกับการศึกษา</t>
  </si>
  <si>
    <t>งานระดับก่อน</t>
  </si>
  <si>
    <t>วัยเรียนและ</t>
  </si>
  <si>
    <t>ประถมศึกษา</t>
  </si>
  <si>
    <t>งานระดับ</t>
  </si>
  <si>
    <t>มัธยมศึกษา</t>
  </si>
  <si>
    <t>งานศึกษาไม่</t>
  </si>
  <si>
    <t>กำหนดระดับ</t>
  </si>
  <si>
    <t>รายงานรายจ่ายในการดำเนินงานที่จ่ายจากเงินรายรับตามแผนงาน  สาธารณสุข</t>
  </si>
  <si>
    <t>เกี่ยวกับสาธารณสุข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</si>
  <si>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</si>
  <si>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</si>
  <si>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</si>
  <si>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</si>
  <si>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</si>
  <si>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รายงานรายจ่ายในการดำเนินงานที่จ่ายจากเงินรายรับตามแผนงาน  สังคมสงเคราะห์</t>
  </si>
  <si>
    <t>เกี่ยวกับสังคม</t>
  </si>
  <si>
    <t>งานสวัสดิการสังคม</t>
  </si>
  <si>
    <t>และสังคมสงเคราะห์</t>
  </si>
  <si>
    <t>รายงานรายจ่ายในการดำเนินงานที่จ่ายจากเงินรายรับตามแผนงาน  เคหะและชุมชน</t>
  </si>
  <si>
    <t>เกี่ยวกับเคหะและ</t>
  </si>
  <si>
    <t>งานไฟฟ้าถนน</t>
  </si>
  <si>
    <t>งาน</t>
  </si>
  <si>
    <t>สวนสาธารณะ</t>
  </si>
  <si>
    <t>งานกำจัดขยะ</t>
  </si>
  <si>
    <t>มูลฝอยและ</t>
  </si>
  <si>
    <t>สิ่งปฏิกูล</t>
  </si>
  <si>
    <t>งานบำบัดน้ำเสีย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</si>
  <si>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</si>
  <si>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เกี่ยวกับการสร้าง</t>
  </si>
  <si>
    <t>ความเข้มแข็งฯ</t>
  </si>
  <si>
    <t>งานส่งเสริม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</si>
  <si>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</si>
  <si>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</si>
  <si>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</si>
  <si>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</si>
  <si>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เกี่ยวกับศาสนา</t>
  </si>
  <si>
    <t>วัฒนธรรมและ</t>
  </si>
  <si>
    <t>งานกีฬาและ</t>
  </si>
  <si>
    <t>งานศาสนาและ</t>
  </si>
  <si>
    <t>วัฒนธรรมท้องถิ่น</t>
  </si>
  <si>
    <t>งานวิชาการ</t>
  </si>
  <si>
    <t>วางแผนและ</t>
  </si>
  <si>
    <t>ส่งเสริมการ</t>
  </si>
  <si>
    <t>ท่องเที่ยว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</si>
  <si>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</si>
  <si>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เกี่ยวกับอุตสาหกรรม</t>
  </si>
  <si>
    <t>งานก่อสร้าง</t>
  </si>
  <si>
    <t>โครงสร้างพื้นฐาน</t>
  </si>
  <si>
    <t>รายงานรายจ่ายในการดำเนินงานที่จ่ายจากเงินรายรับตามแผนงาน  การเกษตร</t>
  </si>
  <si>
    <t>งานอนุรักษ์</t>
  </si>
  <si>
    <t>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</si>
  <si>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</si>
  <si>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แผนงาน</t>
  </si>
  <si>
    <t>บริหาร</t>
  </si>
  <si>
    <t>งานทั่วไป</t>
  </si>
  <si>
    <t>การรักษา</t>
  </si>
  <si>
    <t>ความสงบ</t>
  </si>
  <si>
    <t>ภายใน</t>
  </si>
  <si>
    <t xml:space="preserve">สังคม </t>
  </si>
  <si>
    <t>เคหะ</t>
  </si>
  <si>
    <t>และชุมชน</t>
  </si>
  <si>
    <t>สร้าง</t>
  </si>
  <si>
    <t>ความ</t>
  </si>
  <si>
    <t>การ</t>
  </si>
  <si>
    <t>ศาสนา</t>
  </si>
  <si>
    <t>วัฒนธรรม</t>
  </si>
  <si>
    <t>และ</t>
  </si>
  <si>
    <t>รายงานรายจ่ายในการดำเนินงานที่จ่ายจากเงินสะสม</t>
  </si>
  <si>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</si>
  <si>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</si>
  <si>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</si>
  <si>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</si>
  <si>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</si>
  <si>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</si>
  <si>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</si>
  <si>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</si>
  <si>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</si>
  <si>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</si>
  <si>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</si>
  <si>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</si>
  <si>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</si>
  <si>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</si>
  <si>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</si>
  <si>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</si>
  <si>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</si>
  <si>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</si>
  <si>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</si>
  <si>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</si>
  <si>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</si>
  <si>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</si>
  <si>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</si>
  <si>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</si>
  <si>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</si>
  <si>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</si>
  <si>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แหล่งที่มาของทรัพย์สินทั้งหมด</t>
  </si>
  <si>
    <t>ชื่อ</t>
  </si>
  <si>
    <t>สำหรับปี   สิ้นสุดวันที่  30  กันยายน   2558</t>
  </si>
  <si>
    <t>โครงการ</t>
  </si>
  <si>
    <t>ปรเภทลูกหนี้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</si>
  <si>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</si>
  <si>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</si>
  <si>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</si>
  <si>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</si>
  <si>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</si>
  <si>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ภาษีหัก ณ ที่จ่าย</t>
  </si>
  <si>
    <t>เงินประกันสัญญา</t>
  </si>
  <si>
    <t>ประเภท</t>
  </si>
  <si>
    <t>หมายเหตุ  11  ฏีกาค้างจ่าย</t>
  </si>
  <si>
    <t>เลขที่ผู้เบิก</t>
  </si>
  <si>
    <t>ที่ได้รับอนุมัติ</t>
  </si>
  <si>
    <t>ยังไม่ได้ก่อหนี้</t>
  </si>
  <si>
    <t>เงินรายได้</t>
  </si>
  <si>
    <t>1.  เงินที่มีผู้อุทิศให้</t>
  </si>
  <si>
    <t>2.  ค่าขายแบบแปลน</t>
  </si>
  <si>
    <t>3.  ค่าจำหน่ายแบบพิมพ์และคำร้อง</t>
  </si>
  <si>
    <t>4.  ค่ารับรองสำเนาและถ่ายเอกสาร</t>
  </si>
  <si>
    <t xml:space="preserve">5.  รายได้เบ็ดเตล็ดอื่น ๆ </t>
  </si>
  <si>
    <t>เงินงบประมาณ</t>
  </si>
  <si>
    <t>อุดหนุนระบุฯ</t>
  </si>
  <si>
    <t>เฉพาะกิจ</t>
  </si>
  <si>
    <t>เงินอุดหนุนระบุฯ</t>
  </si>
  <si>
    <t>บริหารงานทั่วไป</t>
  </si>
  <si>
    <t>สิ่งก่อสร้าง</t>
  </si>
  <si>
    <t>หมวดเงินอุดหนุนทั่วไป</t>
  </si>
  <si>
    <t>รายรับสูงกว่าหรือ(ต่ำกว่า)รายจ่าย</t>
  </si>
  <si>
    <t>รายละเอียดประกอบงบแสดงผลการดำเนินงานจ่ายจากเงินรายรับ</t>
  </si>
  <si>
    <t>หมวดค่าธรรมเนียม ค่าปรับฯ</t>
  </si>
  <si>
    <t>หมวดรายได้จากสาธารณูปโภคฯ</t>
  </si>
  <si>
    <t>หมวดเงินอุดหนุนระบุวัตถุประสงค์ฯ</t>
  </si>
  <si>
    <r>
      <t>งบกลาง</t>
    </r>
    <r>
      <rPr>
        <sz val="10"/>
        <rFont val="Angsana New"/>
        <family val="1"/>
      </rPr>
      <t xml:space="preserve"> (หมายเหตุ 1)</t>
    </r>
  </si>
  <si>
    <r>
      <t>เงินเดือน (ฝ่ายประจำ)</t>
    </r>
    <r>
      <rPr>
        <sz val="10"/>
        <rFont val="Angsana New"/>
        <family val="1"/>
      </rPr>
      <t xml:space="preserve">  (หมายเหตุ 2)</t>
    </r>
  </si>
  <si>
    <r>
      <t>ค่าที่ดินและสิ่งก่อสร้าง</t>
    </r>
    <r>
      <rPr>
        <sz val="10"/>
        <rFont val="Angsana New"/>
        <family val="1"/>
      </rPr>
      <t xml:space="preserve"> (หมายเหตุ 5)</t>
    </r>
  </si>
  <si>
    <t>หมายเหตุ 1</t>
  </si>
  <si>
    <t>ประกอบด้วย</t>
  </si>
  <si>
    <t>จ่ายจากเงินรายรับ</t>
  </si>
  <si>
    <t>จ่ายจากเงินอุดหนุนระบุวัตถุประสงค์</t>
  </si>
  <si>
    <t>หมายเหตุ 2</t>
  </si>
  <si>
    <t>เงินเดือน(ฝ่ายประจำ)</t>
  </si>
  <si>
    <t>หมายเหตุ 3</t>
  </si>
  <si>
    <t>หมายเหตุ 4</t>
  </si>
  <si>
    <t>หมายเหตุ 5</t>
  </si>
  <si>
    <t>จ่ายจากเงินอุดหนุนเฉพาะกิจ</t>
  </si>
  <si>
    <t>25 %  ของรายรับจริงสูงกว่ารายจ่ายจริง (เงินทุนสำรองเงินสะสม)</t>
  </si>
  <si>
    <t>รายรับจริงสูงกว่ารายจ่ายจริงหลังหักเงินทุนสำรองเงินสะสม</t>
  </si>
  <si>
    <t>รับเพิ่มระหว่างปี</t>
  </si>
  <si>
    <t>ค่าก่อสร้างสิ่งสาธารณูปโภค</t>
  </si>
  <si>
    <t xml:space="preserve">ค่าที่ดินและ </t>
  </si>
  <si>
    <t>เงินทุนโครงการเศรษฐกิจชุมชน</t>
  </si>
  <si>
    <t xml:space="preserve">โต๊ะวางคอมพิวเตอร์  </t>
  </si>
  <si>
    <t>เก้าอี้นั้งปฏิบัติกงาน</t>
  </si>
  <si>
    <t>รั้วศูนย์พัฒนาเด็กเล็ก อบต.หินโคน</t>
  </si>
  <si>
    <t>ตู้เหล็กบานเลื่อนกระจก 4 ฟุต</t>
  </si>
  <si>
    <t>เครื่องมัลติมิเดียโปรเจคเตอร์</t>
  </si>
  <si>
    <t>โต๊ะกลางวางโปรเจคเตอร์</t>
  </si>
  <si>
    <t>เก้าอี้เบาะพนักพิง</t>
  </si>
  <si>
    <t>เก้าอี้ประชุม</t>
  </si>
  <si>
    <t>ส่วน</t>
  </si>
  <si>
    <t>เลขที่ฏีกา</t>
  </si>
  <si>
    <t>วันที่</t>
  </si>
  <si>
    <t>เก้าอี้นั่งทำงานปรับได้</t>
  </si>
  <si>
    <t>คลัง</t>
  </si>
  <si>
    <t>เกษตร</t>
  </si>
  <si>
    <t>โต๊ะพร้อมเก้าอี้ระดับ 3-6</t>
  </si>
  <si>
    <t>ตู้เหล็กบานเลื่อนกระจก 5 ฟุต</t>
  </si>
  <si>
    <t>ตู้เหล็ก 15 ลิ้นชัก</t>
  </si>
  <si>
    <t>สวัสดิการ</t>
  </si>
  <si>
    <t>ชั้นวางแฟ้ม 4 ชั้น (40ช่อง)</t>
  </si>
  <si>
    <t>ตู้เหล็ก 1 บาน 4 ลิ้นชัก 3 ฟุต</t>
  </si>
  <si>
    <t>ตู้เหล็กบานเลื่อนทึบ 4 ฟุต</t>
  </si>
  <si>
    <t>โต๊ะวางคอมพิวเตอร์</t>
  </si>
  <si>
    <t>ศึกษา</t>
  </si>
  <si>
    <t xml:space="preserve">เครื่องคอมพิวเตอร์  </t>
  </si>
  <si>
    <t>สำนักปลัด</t>
  </si>
  <si>
    <t>โต๊ะประชุม</t>
  </si>
  <si>
    <t>โต๊ะประชุมโค้ง</t>
  </si>
  <si>
    <t>โต๊ะประชุมเข้ามุม</t>
  </si>
  <si>
    <t>โยธา</t>
  </si>
  <si>
    <t xml:space="preserve">จำนวน </t>
  </si>
  <si>
    <t xml:space="preserve">เครื่องคอมพิวเตอร์ </t>
  </si>
  <si>
    <t>ครุภัณฑ์สำนักงาน  (3)</t>
  </si>
  <si>
    <t>หน่วย : บาท</t>
  </si>
  <si>
    <t>หนี้สินและเงินสะสม</t>
  </si>
  <si>
    <t>(ลงชื่อ)...........................................ผู้จัดทำ</t>
  </si>
  <si>
    <t>ที่ดิน และสิ่งก่อสร้าง</t>
  </si>
  <si>
    <t>เงินสำรองรายรับ</t>
  </si>
  <si>
    <t>อาคาร</t>
  </si>
  <si>
    <t>ครุภัณฑ์สำนักงาน</t>
  </si>
  <si>
    <t>ครุภัณฑ์คอมพิวเตอร์</t>
  </si>
  <si>
    <t>ครุภัณฑ์สำรวจ</t>
  </si>
  <si>
    <t>ครุภัณฑ์ไฟฟ้าและวิทยุ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</si>
  <si>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</si>
  <si>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</si>
  <si>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</si>
  <si>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ครุภัณฑ์ดับเพลิง</t>
  </si>
  <si>
    <t>ครุภัณฑ์งานบ้านงานครัว</t>
  </si>
  <si>
    <t>ครุภัณฑ์โฆษณาและเผยแพร่</t>
  </si>
  <si>
    <t>1. เงินฝาก ก.ส.ท.   หรือ  เงินฝาก ก.ส.อ.</t>
  </si>
  <si>
    <t>2. ลูกหนี้ค่าภาษี</t>
  </si>
  <si>
    <t>3. หุ้นในโรงพิมพ์อาสารักษาดินแดน</t>
  </si>
  <si>
    <t>4. ลูกหนี้รายได้อื่น ๆ</t>
  </si>
  <si>
    <t>6. เงินสะสมที่สามารถนำไปใช้ได้</t>
  </si>
  <si>
    <t xml:space="preserve">5. ทรัพย์สินที่เกิดจากเงินกู้ที่ชำระหนี้แล้ว   </t>
  </si>
  <si>
    <t>ลูกหนี้รายได้อื่นๆ</t>
  </si>
  <si>
    <t>หมายเหตุ 2 งบทรัพย์สิน</t>
  </si>
  <si>
    <t xml:space="preserve">กล้องถ่ายรูปดิจิตอล ยี่ห้อ CANON  </t>
  </si>
  <si>
    <t>หมายเหตุ  3  เงินสดและเงินฝากธนาคาร</t>
  </si>
  <si>
    <t>หมายเหตุ  4  รายได้จากรัฐบาลค้างรับ</t>
  </si>
  <si>
    <t>หมายเหตุ  5  ลูกหนี้ค่าภาษี</t>
  </si>
  <si>
    <t>องค์การบริหารส่วนตำบลหินโคน   อำเภอลำปลายมาศ  จังหวัดบุรีรัมย์</t>
  </si>
  <si>
    <t>หมายเหตุ  6   ลูกหนี้รายได้อื่น ๆ</t>
  </si>
  <si>
    <t>รายละเอียดทรัพย์สินที่รับเพิ่มในปีงบประมาณ พ.ศ.  2558</t>
  </si>
  <si>
    <t xml:space="preserve"> ณ  วันที่  30  กันยายน   2559</t>
  </si>
  <si>
    <t>ตั้งแต่วันที่  1  ตุลาคม  2558  ถึง  30  กันยายน  2559</t>
  </si>
  <si>
    <t xml:space="preserve">ค่าสาธารณูปโภค </t>
  </si>
  <si>
    <r>
      <t xml:space="preserve">ค่าตอบแทน </t>
    </r>
    <r>
      <rPr>
        <sz val="10"/>
        <rFont val="Angsana New"/>
        <family val="1"/>
      </rPr>
      <t>(หมายเหตุ 3)</t>
    </r>
  </si>
  <si>
    <r>
      <t xml:space="preserve">ค่าวัสดุ </t>
    </r>
    <r>
      <rPr>
        <sz val="10"/>
        <rFont val="Angsana New"/>
        <family val="1"/>
      </rPr>
      <t>(หมายเหตุ 4)</t>
    </r>
  </si>
  <si>
    <r>
      <t xml:space="preserve">เงินอุดหนุน </t>
    </r>
    <r>
      <rPr>
        <sz val="10"/>
        <rFont val="Angsana New"/>
        <family val="1"/>
      </rPr>
      <t xml:space="preserve"> </t>
    </r>
  </si>
  <si>
    <t>สำหรับปี สิ้นสุดวันที่  30  กันยายน   2559</t>
  </si>
  <si>
    <t>สำหรับปี   สิ้นสุดวันที่  30  กันยายน   2559</t>
  </si>
  <si>
    <t>004-5-84983-5</t>
  </si>
  <si>
    <t>เบี้ยยังชีพผู้พิการ</t>
  </si>
  <si>
    <t>เงินสมทบกองทุนประกันสังคม</t>
  </si>
  <si>
    <t>ค่าตอบแทนพนักงานจ้าง ผู้ดูแลเด็ก</t>
  </si>
  <si>
    <t>เงินเพิ่มต่าง ๆ ของพนักงานจ้าง ผู้ดูแลเด็ก</t>
  </si>
  <si>
    <t>เงินรอคืนจังหวัด</t>
  </si>
  <si>
    <t>ทั้งนี้ในปีงบประมาณ  พ.ศ.  2559  ได้รับอนุมัติให้จ่ายเงินสะสมที่อยู่ระหว่างดำเนินการจำนวน</t>
  </si>
  <si>
    <t>สำหรับปี  สิ้นสุดวันที่  30  กันยายน  2559</t>
  </si>
  <si>
    <t>รายละเอียดแนบท้ายหมายเหตุ  7  เงินสะสม</t>
  </si>
  <si>
    <t>เงินสะสม ณ วันที่  30  กันยายน  2559  ประกอบด้วย</t>
  </si>
  <si>
    <t xml:space="preserve">เงินสะสม ณ วันที่  30  กันยายน  2559  </t>
  </si>
  <si>
    <t>เงินสะสม  1  ตุลาคม   2558</t>
  </si>
  <si>
    <t>ตั้งแต่วันที่  1  ตุลาคม  2558 ถึง วันที่  30  กันยายน   2559</t>
  </si>
  <si>
    <t>2. ค่าธรรมเนียมประทับตรารับรองให้จำหน่ายเนื้อสัตว์</t>
  </si>
  <si>
    <t>3.  ค่าธรรมเนียมเกี่ยวกับใบอนุญาตการขายสุรา</t>
  </si>
  <si>
    <t>4.  ค่าธรรมเนียมเกี่ยวกับใบอนุญาตการพนัน</t>
  </si>
  <si>
    <t>5.  ค่าธรรมเนียมเก็บและขนอุจจาระหรือสิ่งปฏิกูล</t>
  </si>
  <si>
    <t>6.  ค่าธรรมเนียม ปิด โปรย ติดตั้งแผ่นประกาศหรือแผ่นปลิวฯ</t>
  </si>
  <si>
    <t>7. ค่าธรรมเนียมจดทะเบียนพาณิชย์</t>
  </si>
  <si>
    <t>8.  ค่าปรับการผิดสัญญา</t>
  </si>
  <si>
    <t>9.  ค่าใบอนุญาตประกอบการค้าสำหรับกิจการที่เป็นอันตรายฯ</t>
  </si>
  <si>
    <t>1.  ค่าเช่าหรือบริการสถานที่</t>
  </si>
  <si>
    <t>2.  ดอกเบี้ย</t>
  </si>
  <si>
    <t>3.  รายได้จากทรัพย์สินอื่น ๆ</t>
  </si>
  <si>
    <t>1.  เงินช่วยเหลือจากการประปา</t>
  </si>
  <si>
    <t>1.  ภาษีและค่าธรรมเนียมรถยนต์หรือล้อเลื่อน</t>
  </si>
  <si>
    <t>3.  ภาษีมูลค่าเพิ่มตาม พ.ร.บ. จัดสรรรายได้</t>
  </si>
  <si>
    <t>9.  ค่าธรรมเนียมจดทะเบียนสิทธิและนิติกรรมที่ดิน</t>
  </si>
  <si>
    <t>10. ค่าธรรมเนียมและค่าใช้น้ำบาดาล</t>
  </si>
  <si>
    <t>1.  เงินอุดหนุนทั่วไป สำหรับดำเนินการตามอำนาจหน้าที่ฯ</t>
  </si>
  <si>
    <t>1.  เบี้ยยังชีพผู้สูงอายุ</t>
  </si>
  <si>
    <t>2.  เบี้ยยังชีพผู้พิการ</t>
  </si>
  <si>
    <t>3. เงินสมทบประกันสังคม</t>
  </si>
  <si>
    <t>4. เงินเดือนครูผู้ดูแลเด็ก</t>
  </si>
  <si>
    <t>5. ค่าตอบแทนครูผู้ดูแลเด็ก</t>
  </si>
  <si>
    <t>6. สวัสดิการครู</t>
  </si>
  <si>
    <t>7. วัสดุสื่อการเรียนการสอน</t>
  </si>
  <si>
    <t>8. ค่าใช้จ่ายปรับสภาพที่อยู่อาศัยคนพิการ</t>
  </si>
  <si>
    <t>9. โครงการปรับปรุงซ่อมแซมสถานีสูบน้ำด้วยพลังงานไฟฟ้า</t>
  </si>
  <si>
    <t>หมวดเงินอุดหนุนระบุวัตถุประสงค์/เฉพาะกิจ</t>
  </si>
  <si>
    <t>หมายเหตุ  7  เงินรับฝาก</t>
  </si>
  <si>
    <t>หมายเหตุ  8  เงินสะสม</t>
  </si>
  <si>
    <t xml:space="preserve">                        บาท  และจะเบิกจ่ายในปีงบประมาณต่อไป  ตามรายละเอียดแนบท้ายหมายเหตุ  8</t>
  </si>
  <si>
    <t xml:space="preserve">เงินอุดหนุน  </t>
  </si>
  <si>
    <t xml:space="preserve">เงินเดือน (ฝ่ายประจำ)   </t>
  </si>
  <si>
    <t xml:space="preserve">ค่าตอบแทน </t>
  </si>
  <si>
    <t xml:space="preserve">ค่าวัสดุ  </t>
  </si>
  <si>
    <t xml:space="preserve">ค่าที่ดินและสิ่งก่อสร้าง </t>
  </si>
  <si>
    <t xml:space="preserve">รวม </t>
  </si>
  <si>
    <t>แผนงาน/</t>
  </si>
  <si>
    <t>บริหารงานตลัง</t>
  </si>
  <si>
    <t>รักษาความสงบฯ</t>
  </si>
  <si>
    <t>บริหารการศึกษา</t>
  </si>
  <si>
    <t>งานระดับก่อนฯ</t>
  </si>
  <si>
    <t>สร้างความเข้มแข็งฯ</t>
  </si>
  <si>
    <t>บริหารศาสนาฯ</t>
  </si>
  <si>
    <t>กีฬาและนันทนาการ</t>
  </si>
  <si>
    <t>อุตสาหกรรมฯ</t>
  </si>
  <si>
    <t>หมวดรายจ่าย</t>
  </si>
  <si>
    <t>00111</t>
  </si>
  <si>
    <t>00113</t>
  </si>
  <si>
    <t>00121</t>
  </si>
  <si>
    <t>00211</t>
  </si>
  <si>
    <t>00212</t>
  </si>
  <si>
    <t>'00221</t>
  </si>
  <si>
    <t>'00251</t>
  </si>
  <si>
    <t>'00261</t>
  </si>
  <si>
    <t>'00262</t>
  </si>
  <si>
    <t>'00263</t>
  </si>
  <si>
    <t>00311</t>
  </si>
  <si>
    <t>00312</t>
  </si>
  <si>
    <t>00321</t>
  </si>
  <si>
    <t>00411</t>
  </si>
  <si>
    <t>งบประมาณก่อนโอน</t>
  </si>
  <si>
    <t>กระดาษทำการกระทบยอด</t>
  </si>
  <si>
    <t>การโอนงบประมาณรายจ่าย</t>
  </si>
  <si>
    <t>ประจำปีงบประมาณ พ.ศ. 2559</t>
  </si>
  <si>
    <t>โอนงบประมาณ เพิ่ม +</t>
  </si>
  <si>
    <t>โอนงบประมาณ (ลด) -</t>
  </si>
  <si>
    <t>หมวด/ประเภทรายจ่าย</t>
  </si>
  <si>
    <t>รวม  ครั้งที่ 1/59</t>
  </si>
  <si>
    <t>รวม  ครั้งที่ 2/59</t>
  </si>
  <si>
    <t>รวม  ครั้งที่ 3/59</t>
  </si>
  <si>
    <t>รวม  ครั้งที่ 4/59</t>
  </si>
  <si>
    <t>รวม  ครั้งที่ 5/59</t>
  </si>
  <si>
    <t>รวม  ครั้งที่ 6/59</t>
  </si>
  <si>
    <t>รวม  ครั้งที่ 7/59</t>
  </si>
  <si>
    <t>รวม  ครั้งที่ 8/59</t>
  </si>
  <si>
    <t>งบประมาณหลังโอน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</si>
</sst>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[$-41E]ddd\ d\ mmmm\ yyyy"/>
    <numFmt numFmtId="190" formatCode="[$-101041E]d\ mmmm\ yyyy;@"/>
    <numFmt numFmtId="191" formatCode="[$-D01041E]d\ mmmm\ yyyy;@"/>
    <numFmt numFmtId="192" formatCode="0.0"/>
    <numFmt numFmtId="193" formatCode="_-* #,##0.0_-;\-* #,##0.0_-;_-* &quot;-&quot;??_-;_-@_-"/>
    <numFmt numFmtId="194" formatCode="_-* #,##0_-;\-* #,##0_-;_-* &quot;-&quot;??_-;_-@_-"/>
    <numFmt numFmtId="195" formatCode="[$-1070000]d/mm/yyyy;@"/>
    <numFmt numFmtId="196" formatCode="[$-107041E]d\ mmm\ yy;@"/>
    <numFmt numFmtId="197" formatCode="mmm\-yyyy"/>
  </numFmts>
  <fonts count="7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Cordia New"/>
      <family val="2"/>
    </font>
    <font>
      <sz val="8"/>
      <name val="Arial"/>
      <family val="2"/>
    </font>
    <font>
      <b/>
      <sz val="14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8"/>
      <name val="AngsanaUPC"/>
      <family val="1"/>
    </font>
    <font>
      <sz val="10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sz val="18"/>
      <name val="Angsana New"/>
      <family val="1"/>
    </font>
    <font>
      <b/>
      <sz val="15"/>
      <name val="Angsana New"/>
      <family val="1"/>
    </font>
    <font>
      <b/>
      <i/>
      <sz val="16"/>
      <name val="Angsana New"/>
      <family val="1"/>
    </font>
    <font>
      <sz val="16"/>
      <name val="TH SarabunPSK"/>
      <family val="2"/>
    </font>
    <font>
      <b/>
      <sz val="10"/>
      <name val="Arial"/>
      <family val="2"/>
    </font>
    <font>
      <b/>
      <sz val="20"/>
      <name val="Angsana New"/>
      <family val="1"/>
    </font>
    <font>
      <b/>
      <sz val="10"/>
      <name val="Angsana New"/>
      <family val="1"/>
    </font>
    <font>
      <b/>
      <sz val="10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double"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0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12" xfId="33" applyFont="1" applyBorder="1" applyAlignment="1">
      <alignment/>
    </xf>
    <xf numFmtId="0" fontId="5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43" fontId="4" fillId="0" borderId="16" xfId="33" applyFont="1" applyBorder="1" applyAlignment="1">
      <alignment/>
    </xf>
    <xf numFmtId="43" fontId="4" fillId="0" borderId="16" xfId="33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43" fontId="4" fillId="0" borderId="18" xfId="33" applyFont="1" applyBorder="1" applyAlignment="1">
      <alignment horizontal="right"/>
    </xf>
    <xf numFmtId="0" fontId="3" fillId="0" borderId="19" xfId="0" applyFont="1" applyBorder="1" applyAlignment="1">
      <alignment/>
    </xf>
    <xf numFmtId="43" fontId="3" fillId="0" borderId="10" xfId="33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43" fontId="4" fillId="0" borderId="21" xfId="33" applyFont="1" applyBorder="1" applyAlignment="1">
      <alignment/>
    </xf>
    <xf numFmtId="43" fontId="4" fillId="0" borderId="22" xfId="33" applyFont="1" applyBorder="1" applyAlignment="1">
      <alignment/>
    </xf>
    <xf numFmtId="43" fontId="4" fillId="0" borderId="23" xfId="33" applyFont="1" applyBorder="1" applyAlignment="1">
      <alignment horizontal="right"/>
    </xf>
    <xf numFmtId="0" fontId="5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43" fontId="3" fillId="0" borderId="10" xfId="33" applyFont="1" applyBorder="1" applyAlignment="1">
      <alignment/>
    </xf>
    <xf numFmtId="0" fontId="5" fillId="0" borderId="16" xfId="0" applyFont="1" applyBorder="1" applyAlignment="1">
      <alignment/>
    </xf>
    <xf numFmtId="43" fontId="3" fillId="0" borderId="16" xfId="33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3" fontId="3" fillId="0" borderId="24" xfId="33" applyFont="1" applyBorder="1" applyAlignment="1">
      <alignment/>
    </xf>
    <xf numFmtId="0" fontId="1" fillId="0" borderId="0" xfId="47" applyFont="1">
      <alignment/>
      <protection/>
    </xf>
    <xf numFmtId="43" fontId="1" fillId="0" borderId="0" xfId="33" applyFont="1" applyAlignment="1">
      <alignment/>
    </xf>
    <xf numFmtId="43" fontId="3" fillId="0" borderId="25" xfId="33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3" fontId="2" fillId="0" borderId="26" xfId="33" applyFont="1" applyBorder="1" applyAlignment="1">
      <alignment/>
    </xf>
    <xf numFmtId="0" fontId="2" fillId="0" borderId="0" xfId="0" applyFont="1" applyAlignment="1">
      <alignment horizontal="right"/>
    </xf>
    <xf numFmtId="43" fontId="2" fillId="0" borderId="0" xfId="33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43" fontId="1" fillId="0" borderId="22" xfId="33" applyFont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16" xfId="33" applyFont="1" applyBorder="1" applyAlignment="1">
      <alignment/>
    </xf>
    <xf numFmtId="43" fontId="2" fillId="0" borderId="25" xfId="33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1" fillId="0" borderId="27" xfId="33" applyFont="1" applyBorder="1" applyAlignment="1">
      <alignment/>
    </xf>
    <xf numFmtId="0" fontId="1" fillId="0" borderId="29" xfId="0" applyFont="1" applyBorder="1" applyAlignment="1">
      <alignment/>
    </xf>
    <xf numFmtId="43" fontId="1" fillId="0" borderId="29" xfId="33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43" fontId="1" fillId="0" borderId="12" xfId="33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43" fontId="1" fillId="0" borderId="16" xfId="33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43" fontId="1" fillId="0" borderId="18" xfId="33" applyFont="1" applyBorder="1" applyAlignment="1">
      <alignment/>
    </xf>
    <xf numFmtId="43" fontId="1" fillId="0" borderId="0" xfId="33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31" xfId="33" applyFont="1" applyBorder="1" applyAlignment="1">
      <alignment/>
    </xf>
    <xf numFmtId="0" fontId="11" fillId="0" borderId="0" xfId="0" applyFont="1" applyAlignment="1">
      <alignment/>
    </xf>
    <xf numFmtId="43" fontId="1" fillId="0" borderId="30" xfId="33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43" fontId="2" fillId="0" borderId="25" xfId="0" applyNumberFormat="1" applyFont="1" applyBorder="1" applyAlignment="1">
      <alignment/>
    </xf>
    <xf numFmtId="43" fontId="4" fillId="0" borderId="27" xfId="33" applyFont="1" applyBorder="1" applyAlignment="1">
      <alignment horizontal="right"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33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2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43" fontId="1" fillId="0" borderId="27" xfId="33" applyFont="1" applyBorder="1" applyAlignment="1">
      <alignment/>
    </xf>
    <xf numFmtId="0" fontId="1" fillId="0" borderId="27" xfId="0" applyFont="1" applyBorder="1" applyAlignment="1">
      <alignment horizontal="left"/>
    </xf>
    <xf numFmtId="15" fontId="1" fillId="0" borderId="29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43" fontId="2" fillId="0" borderId="0" xfId="33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3" fontId="1" fillId="0" borderId="28" xfId="33" applyFont="1" applyBorder="1" applyAlignment="1">
      <alignment/>
    </xf>
    <xf numFmtId="43" fontId="3" fillId="0" borderId="0" xfId="33" applyFont="1" applyBorder="1" applyAlignment="1">
      <alignment/>
    </xf>
    <xf numFmtId="0" fontId="2" fillId="0" borderId="27" xfId="0" applyFont="1" applyBorder="1" applyAlignment="1">
      <alignment horizontal="center"/>
    </xf>
    <xf numFmtId="43" fontId="1" fillId="0" borderId="27" xfId="33" applyFont="1" applyBorder="1" applyAlignment="1">
      <alignment horizontal="center"/>
    </xf>
    <xf numFmtId="43" fontId="1" fillId="0" borderId="29" xfId="33" applyFont="1" applyBorder="1" applyAlignment="1">
      <alignment horizontal="center"/>
    </xf>
    <xf numFmtId="0" fontId="1" fillId="0" borderId="32" xfId="0" applyFont="1" applyBorder="1" applyAlignment="1">
      <alignment/>
    </xf>
    <xf numFmtId="43" fontId="1" fillId="0" borderId="32" xfId="33" applyFont="1" applyBorder="1" applyAlignment="1">
      <alignment/>
    </xf>
    <xf numFmtId="43" fontId="1" fillId="0" borderId="16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3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22" xfId="0" applyFont="1" applyBorder="1" applyAlignment="1">
      <alignment/>
    </xf>
    <xf numFmtId="43" fontId="15" fillId="0" borderId="22" xfId="33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6" xfId="33" applyFont="1" applyBorder="1" applyAlignment="1">
      <alignment/>
    </xf>
    <xf numFmtId="0" fontId="15" fillId="0" borderId="18" xfId="0" applyFont="1" applyBorder="1" applyAlignment="1">
      <alignment/>
    </xf>
    <xf numFmtId="43" fontId="15" fillId="0" borderId="18" xfId="33" applyFont="1" applyBorder="1" applyAlignment="1">
      <alignment/>
    </xf>
    <xf numFmtId="0" fontId="14" fillId="0" borderId="33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22" xfId="0" applyFont="1" applyBorder="1" applyAlignment="1">
      <alignment/>
    </xf>
    <xf numFmtId="43" fontId="1" fillId="0" borderId="22" xfId="3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3" fontId="2" fillId="0" borderId="24" xfId="33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left"/>
    </xf>
    <xf numFmtId="43" fontId="1" fillId="0" borderId="30" xfId="33" applyFont="1" applyBorder="1" applyAlignment="1">
      <alignment horizontal="center"/>
    </xf>
    <xf numFmtId="43" fontId="2" fillId="0" borderId="16" xfId="33" applyFont="1" applyBorder="1" applyAlignment="1">
      <alignment horizontal="center"/>
    </xf>
    <xf numFmtId="43" fontId="1" fillId="0" borderId="0" xfId="33" applyFont="1" applyAlignment="1">
      <alignment/>
    </xf>
    <xf numFmtId="43" fontId="4" fillId="0" borderId="22" xfId="33" applyFont="1" applyBorder="1" applyAlignment="1">
      <alignment/>
    </xf>
    <xf numFmtId="43" fontId="0" fillId="0" borderId="0" xfId="33" applyFont="1" applyAlignment="1">
      <alignment/>
    </xf>
    <xf numFmtId="43" fontId="11" fillId="0" borderId="0" xfId="33" applyFont="1" applyAlignment="1">
      <alignment horizontal="center"/>
    </xf>
    <xf numFmtId="43" fontId="1" fillId="0" borderId="0" xfId="33" applyFont="1" applyAlignment="1">
      <alignment horizontal="left"/>
    </xf>
    <xf numFmtId="43" fontId="0" fillId="0" borderId="0" xfId="33" applyFont="1" applyAlignment="1">
      <alignment/>
    </xf>
    <xf numFmtId="0" fontId="0" fillId="0" borderId="0" xfId="0" applyFont="1" applyAlignment="1">
      <alignment/>
    </xf>
    <xf numFmtId="43" fontId="14" fillId="0" borderId="34" xfId="33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33" applyFont="1" applyAlignment="1">
      <alignment/>
    </xf>
    <xf numFmtId="0" fontId="14" fillId="0" borderId="28" xfId="0" applyFont="1" applyBorder="1" applyAlignment="1">
      <alignment/>
    </xf>
    <xf numFmtId="43" fontId="2" fillId="0" borderId="12" xfId="33" applyFont="1" applyBorder="1" applyAlignment="1">
      <alignment/>
    </xf>
    <xf numFmtId="43" fontId="2" fillId="0" borderId="16" xfId="33" applyFont="1" applyBorder="1" applyAlignment="1">
      <alignment/>
    </xf>
    <xf numFmtId="43" fontId="2" fillId="0" borderId="30" xfId="33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43" fontId="15" fillId="0" borderId="12" xfId="33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43" fontId="15" fillId="0" borderId="16" xfId="33" applyFont="1" applyBorder="1" applyAlignment="1">
      <alignment horizontal="center"/>
    </xf>
    <xf numFmtId="0" fontId="15" fillId="0" borderId="30" xfId="0" applyFont="1" applyBorder="1" applyAlignment="1">
      <alignment/>
    </xf>
    <xf numFmtId="43" fontId="15" fillId="0" borderId="30" xfId="33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12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43" fontId="14" fillId="0" borderId="25" xfId="33" applyFont="1" applyBorder="1" applyAlignment="1">
      <alignment/>
    </xf>
    <xf numFmtId="43" fontId="14" fillId="0" borderId="25" xfId="33" applyFont="1" applyBorder="1" applyAlignment="1">
      <alignment/>
    </xf>
    <xf numFmtId="43" fontId="15" fillId="0" borderId="33" xfId="33" applyFont="1" applyBorder="1" applyAlignment="1">
      <alignment/>
    </xf>
    <xf numFmtId="43" fontId="14" fillId="0" borderId="36" xfId="33" applyFont="1" applyBorder="1" applyAlignment="1">
      <alignment/>
    </xf>
    <xf numFmtId="43" fontId="10" fillId="0" borderId="37" xfId="33" applyFont="1" applyBorder="1" applyAlignment="1">
      <alignment/>
    </xf>
    <xf numFmtId="43" fontId="8" fillId="0" borderId="37" xfId="33" applyFont="1" applyBorder="1" applyAlignment="1">
      <alignment/>
    </xf>
    <xf numFmtId="194" fontId="1" fillId="0" borderId="27" xfId="33" applyNumberFormat="1" applyFont="1" applyBorder="1" applyAlignment="1">
      <alignment/>
    </xf>
    <xf numFmtId="194" fontId="2" fillId="0" borderId="25" xfId="33" applyNumberFormat="1" applyFont="1" applyBorder="1" applyAlignment="1">
      <alignment/>
    </xf>
    <xf numFmtId="43" fontId="1" fillId="0" borderId="38" xfId="33" applyFont="1" applyBorder="1" applyAlignment="1">
      <alignment/>
    </xf>
    <xf numFmtId="43" fontId="2" fillId="0" borderId="31" xfId="33" applyFont="1" applyBorder="1" applyAlignment="1">
      <alignment/>
    </xf>
    <xf numFmtId="43" fontId="2" fillId="0" borderId="39" xfId="0" applyNumberFormat="1" applyFont="1" applyBorder="1" applyAlignment="1">
      <alignment/>
    </xf>
    <xf numFmtId="43" fontId="1" fillId="0" borderId="27" xfId="33" applyFont="1" applyBorder="1" applyAlignment="1">
      <alignment horizontal="left"/>
    </xf>
    <xf numFmtId="15" fontId="1" fillId="0" borderId="27" xfId="0" applyNumberFormat="1" applyFont="1" applyBorder="1" applyAlignment="1">
      <alignment horizontal="left"/>
    </xf>
    <xf numFmtId="43" fontId="17" fillId="0" borderId="0" xfId="33" applyFont="1" applyAlignment="1">
      <alignment horizontal="center"/>
    </xf>
    <xf numFmtId="43" fontId="11" fillId="0" borderId="26" xfId="33" applyFont="1" applyBorder="1" applyAlignment="1">
      <alignment horizontal="center"/>
    </xf>
    <xf numFmtId="43" fontId="2" fillId="0" borderId="0" xfId="33" applyFont="1" applyAlignment="1">
      <alignment horizontal="center"/>
    </xf>
    <xf numFmtId="43" fontId="2" fillId="0" borderId="26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196" fontId="1" fillId="0" borderId="16" xfId="0" applyNumberFormat="1" applyFont="1" applyBorder="1" applyAlignment="1">
      <alignment/>
    </xf>
    <xf numFmtId="196" fontId="2" fillId="0" borderId="10" xfId="0" applyNumberFormat="1" applyFont="1" applyBorder="1" applyAlignment="1">
      <alignment horizontal="center"/>
    </xf>
    <xf numFmtId="194" fontId="1" fillId="0" borderId="16" xfId="33" applyNumberFormat="1" applyFont="1" applyBorder="1" applyAlignment="1">
      <alignment horizontal="center"/>
    </xf>
    <xf numFmtId="194" fontId="1" fillId="0" borderId="0" xfId="33" applyNumberFormat="1" applyFont="1" applyAlignment="1">
      <alignment horizontal="center"/>
    </xf>
    <xf numFmtId="196" fontId="1" fillId="0" borderId="18" xfId="0" applyNumberFormat="1" applyFont="1" applyBorder="1" applyAlignment="1">
      <alignment/>
    </xf>
    <xf numFmtId="194" fontId="1" fillId="0" borderId="18" xfId="33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94" fontId="1" fillId="0" borderId="32" xfId="33" applyNumberFormat="1" applyFont="1" applyBorder="1" applyAlignment="1">
      <alignment/>
    </xf>
    <xf numFmtId="43" fontId="1" fillId="0" borderId="40" xfId="33" applyFont="1" applyBorder="1" applyAlignment="1">
      <alignment/>
    </xf>
    <xf numFmtId="43" fontId="2" fillId="0" borderId="41" xfId="33" applyFont="1" applyBorder="1" applyAlignment="1">
      <alignment horizontal="left"/>
    </xf>
    <xf numFmtId="43" fontId="1" fillId="0" borderId="31" xfId="33" applyFont="1" applyBorder="1" applyAlignment="1">
      <alignment horizontal="left"/>
    </xf>
    <xf numFmtId="43" fontId="2" fillId="0" borderId="26" xfId="33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19" fillId="0" borderId="0" xfId="33" applyFont="1" applyAlignment="1">
      <alignment horizontal="left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14" fillId="0" borderId="12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0" xfId="33" applyFont="1" applyAlignment="1">
      <alignment/>
    </xf>
    <xf numFmtId="0" fontId="21" fillId="0" borderId="0" xfId="0" applyFont="1" applyAlignment="1">
      <alignment/>
    </xf>
    <xf numFmtId="43" fontId="2" fillId="0" borderId="0" xfId="33" applyFont="1" applyBorder="1" applyAlignment="1">
      <alignment horizontal="left"/>
    </xf>
    <xf numFmtId="43" fontId="14" fillId="0" borderId="30" xfId="33" applyFont="1" applyBorder="1" applyAlignment="1">
      <alignment horizontal="center"/>
    </xf>
    <xf numFmtId="43" fontId="10" fillId="0" borderId="0" xfId="0" applyNumberFormat="1" applyFont="1" applyAlignment="1">
      <alignment/>
    </xf>
    <xf numFmtId="43" fontId="1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" fillId="0" borderId="18" xfId="0" applyFont="1" applyBorder="1" applyAlignment="1" quotePrefix="1">
      <alignment horizontal="center"/>
    </xf>
    <xf numFmtId="43" fontId="1" fillId="0" borderId="23" xfId="33" applyFont="1" applyBorder="1" applyAlignment="1">
      <alignment/>
    </xf>
    <xf numFmtId="0" fontId="1" fillId="0" borderId="22" xfId="0" applyFont="1" applyBorder="1" applyAlignment="1" quotePrefix="1">
      <alignment horizontal="center"/>
    </xf>
    <xf numFmtId="43" fontId="1" fillId="0" borderId="21" xfId="33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43" fontId="1" fillId="0" borderId="23" xfId="33" applyFont="1" applyBorder="1" applyAlignment="1">
      <alignment horizontal="right"/>
    </xf>
    <xf numFmtId="43" fontId="1" fillId="0" borderId="15" xfId="33" applyFont="1" applyBorder="1" applyAlignment="1">
      <alignment horizontal="center"/>
    </xf>
    <xf numFmtId="43" fontId="1" fillId="0" borderId="42" xfId="33" applyFont="1" applyBorder="1" applyAlignment="1">
      <alignment/>
    </xf>
    <xf numFmtId="43" fontId="2" fillId="0" borderId="18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2" fillId="0" borderId="30" xfId="33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9" xfId="0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43" fontId="13" fillId="0" borderId="12" xfId="33" applyFont="1" applyBorder="1" applyAlignment="1">
      <alignment horizontal="center"/>
    </xf>
    <xf numFmtId="43" fontId="13" fillId="0" borderId="12" xfId="33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>
      <alignment/>
    </xf>
    <xf numFmtId="43" fontId="13" fillId="0" borderId="16" xfId="33" applyFont="1" applyBorder="1" applyAlignment="1">
      <alignment/>
    </xf>
    <xf numFmtId="43" fontId="13" fillId="0" borderId="16" xfId="33" applyFont="1" applyBorder="1" applyAlignment="1">
      <alignment horizontal="center"/>
    </xf>
    <xf numFmtId="0" fontId="13" fillId="0" borderId="30" xfId="0" applyFont="1" applyBorder="1" applyAlignment="1">
      <alignment/>
    </xf>
    <xf numFmtId="43" fontId="13" fillId="0" borderId="30" xfId="33" applyFont="1" applyBorder="1" applyAlignment="1">
      <alignment/>
    </xf>
    <xf numFmtId="43" fontId="13" fillId="0" borderId="30" xfId="33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3" fontId="23" fillId="0" borderId="24" xfId="33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9" xfId="0" applyFont="1" applyBorder="1" applyAlignment="1" quotePrefix="1">
      <alignment horizontal="center"/>
    </xf>
    <xf numFmtId="43" fontId="15" fillId="0" borderId="12" xfId="33" applyFont="1" applyBorder="1" applyAlignment="1">
      <alignment/>
    </xf>
    <xf numFmtId="43" fontId="15" fillId="0" borderId="30" xfId="33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3" fontId="14" fillId="0" borderId="24" xfId="33" applyFont="1" applyBorder="1" applyAlignment="1">
      <alignment horizontal="center"/>
    </xf>
    <xf numFmtId="43" fontId="72" fillId="0" borderId="0" xfId="33" applyFont="1" applyAlignment="1">
      <alignment/>
    </xf>
    <xf numFmtId="43" fontId="72" fillId="0" borderId="31" xfId="33" applyFont="1" applyBorder="1" applyAlignment="1">
      <alignment/>
    </xf>
    <xf numFmtId="43" fontId="72" fillId="0" borderId="28" xfId="33" applyFont="1" applyBorder="1" applyAlignment="1">
      <alignment horizontal="center"/>
    </xf>
    <xf numFmtId="43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3" fontId="72" fillId="0" borderId="0" xfId="33" applyFont="1" applyAlignment="1">
      <alignment horizontal="center"/>
    </xf>
    <xf numFmtId="43" fontId="72" fillId="0" borderId="31" xfId="33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view="pageBreakPreview" zoomScale="90" zoomScaleSheetLayoutView="90" zoomScalePageLayoutView="0" workbookViewId="0" topLeftCell="A37">
      <selection activeCell="E58" sqref="E58"/>
    </sheetView>
  </sheetViews>
  <sheetFormatPr defaultColWidth="9.140625" defaultRowHeight="22.5" customHeight="1"/>
  <cols>
    <col min="1" max="1" width="7.28125" style="1" customWidth="1"/>
    <col min="2" max="2" width="6.8515625" style="1" customWidth="1"/>
    <col min="3" max="3" width="11.8515625" style="1" customWidth="1"/>
    <col min="4" max="4" width="19.28125" style="1" customWidth="1"/>
    <col min="5" max="5" width="9.140625" style="1" customWidth="1"/>
    <col min="6" max="6" width="3.00390625" style="38" customWidth="1"/>
    <col min="7" max="7" width="16.8515625" style="1" customWidth="1"/>
    <col min="8" max="8" width="15.8515625" style="35" customWidth="1"/>
    <col min="9" max="9" width="13.57421875" style="1" customWidth="1"/>
    <col min="10" max="16384" width="9.140625" style="1" customWidth="1"/>
  </cols>
  <sheetData>
    <row r="1" spans="1:9" ht="22.5" customHeight="1">
      <c r="A1" s="260" t="s">
        <v>262</v>
      </c>
      <c r="B1" s="260"/>
      <c r="C1" s="260"/>
      <c r="D1" s="260"/>
      <c r="E1" s="260"/>
      <c r="F1" s="260"/>
      <c r="G1" s="260"/>
      <c r="H1" s="260"/>
      <c r="I1" s="78"/>
    </row>
    <row r="2" spans="1:9" ht="22.5" customHeight="1">
      <c r="A2" s="260" t="s">
        <v>356</v>
      </c>
      <c r="B2" s="260"/>
      <c r="C2" s="260"/>
      <c r="D2" s="260"/>
      <c r="E2" s="260"/>
      <c r="F2" s="260"/>
      <c r="G2" s="260"/>
      <c r="H2" s="260"/>
      <c r="I2" s="78"/>
    </row>
    <row r="3" spans="1:9" ht="22.5" customHeight="1">
      <c r="A3" s="260" t="s">
        <v>499</v>
      </c>
      <c r="B3" s="260"/>
      <c r="C3" s="260"/>
      <c r="D3" s="260"/>
      <c r="E3" s="260"/>
      <c r="F3" s="260"/>
      <c r="G3" s="260"/>
      <c r="H3" s="260"/>
      <c r="I3" s="78"/>
    </row>
    <row r="4" spans="1:9" ht="22.5" customHeight="1">
      <c r="A4" s="262" t="s">
        <v>358</v>
      </c>
      <c r="B4" s="262"/>
      <c r="C4" s="262"/>
      <c r="D4" s="262"/>
      <c r="E4" s="262"/>
      <c r="F4" s="262"/>
      <c r="G4" s="262"/>
      <c r="H4" s="262"/>
      <c r="I4" s="78"/>
    </row>
    <row r="5" spans="1:9" ht="22.5" customHeight="1">
      <c r="A5" s="201"/>
      <c r="B5" s="201"/>
      <c r="C5" s="201"/>
      <c r="D5" s="201"/>
      <c r="E5" s="201"/>
      <c r="F5" s="202"/>
      <c r="G5" s="123"/>
      <c r="H5" s="203" t="s">
        <v>468</v>
      </c>
      <c r="I5" s="202"/>
    </row>
    <row r="6" spans="1:9" ht="22.5" customHeight="1">
      <c r="A6" s="123"/>
      <c r="B6" s="123"/>
      <c r="C6" s="123"/>
      <c r="D6" s="123"/>
      <c r="E6" s="123"/>
      <c r="F6" s="123"/>
      <c r="G6" s="123"/>
      <c r="H6" s="123"/>
      <c r="I6" s="78"/>
    </row>
    <row r="7" spans="1:9" ht="22.5" customHeight="1">
      <c r="A7" s="123"/>
      <c r="B7" s="123"/>
      <c r="C7" s="123"/>
      <c r="D7" s="123"/>
      <c r="E7" s="123"/>
      <c r="F7" s="123"/>
      <c r="G7" s="123"/>
      <c r="H7" s="142"/>
      <c r="I7" s="78"/>
    </row>
    <row r="8" spans="1:9" ht="22.5" customHeight="1">
      <c r="A8" s="43"/>
      <c r="B8" s="43"/>
      <c r="C8" s="43"/>
      <c r="D8" s="43"/>
      <c r="E8" s="261" t="s">
        <v>62</v>
      </c>
      <c r="F8" s="261"/>
      <c r="G8" s="43"/>
      <c r="H8" s="88"/>
      <c r="I8" s="55"/>
    </row>
    <row r="9" spans="1:9" ht="22.5" customHeight="1" thickBot="1">
      <c r="A9" s="126" t="s">
        <v>357</v>
      </c>
      <c r="B9" s="126"/>
      <c r="C9" s="44"/>
      <c r="D9" s="44"/>
      <c r="E9" s="204"/>
      <c r="F9" s="205">
        <v>2</v>
      </c>
      <c r="G9" s="44"/>
      <c r="H9" s="195">
        <v>13690142</v>
      </c>
      <c r="I9" s="55"/>
    </row>
    <row r="10" spans="1:9" ht="22.5" customHeight="1">
      <c r="A10" s="126" t="s">
        <v>358</v>
      </c>
      <c r="B10" s="126"/>
      <c r="C10" s="44"/>
      <c r="D10" s="44"/>
      <c r="E10" s="204"/>
      <c r="F10" s="205"/>
      <c r="G10" s="44"/>
      <c r="H10" s="143"/>
      <c r="I10" s="55"/>
    </row>
    <row r="11" spans="1:9" ht="22.5" customHeight="1">
      <c r="A11" s="126"/>
      <c r="B11" s="126" t="s">
        <v>359</v>
      </c>
      <c r="C11" s="44"/>
      <c r="D11" s="44"/>
      <c r="E11" s="204"/>
      <c r="F11" s="205"/>
      <c r="G11" s="44"/>
      <c r="H11" s="143"/>
      <c r="I11" s="55"/>
    </row>
    <row r="12" spans="1:9" ht="22.5" customHeight="1">
      <c r="A12" s="44"/>
      <c r="B12" s="44"/>
      <c r="C12" s="44" t="s">
        <v>360</v>
      </c>
      <c r="D12" s="44"/>
      <c r="E12" s="204"/>
      <c r="F12" s="205">
        <v>3</v>
      </c>
      <c r="G12" s="44"/>
      <c r="H12" s="143">
        <v>39691437.78</v>
      </c>
      <c r="I12" s="55"/>
    </row>
    <row r="13" spans="1:9" ht="22.5" customHeight="1">
      <c r="A13" s="44"/>
      <c r="B13" s="44"/>
      <c r="C13" s="44" t="s">
        <v>361</v>
      </c>
      <c r="D13" s="44"/>
      <c r="E13" s="204"/>
      <c r="F13" s="205">
        <v>4</v>
      </c>
      <c r="G13" s="44"/>
      <c r="H13" s="143">
        <v>767110</v>
      </c>
      <c r="I13" s="55"/>
    </row>
    <row r="14" spans="1:9" ht="22.5" customHeight="1">
      <c r="A14" s="44"/>
      <c r="B14" s="44"/>
      <c r="C14" s="44" t="s">
        <v>362</v>
      </c>
      <c r="D14" s="44"/>
      <c r="E14" s="204"/>
      <c r="F14" s="205">
        <v>5</v>
      </c>
      <c r="G14" s="44"/>
      <c r="H14" s="143">
        <v>918</v>
      </c>
      <c r="I14" s="55"/>
    </row>
    <row r="15" spans="1:9" ht="22.5" customHeight="1">
      <c r="A15" s="44"/>
      <c r="B15" s="44"/>
      <c r="C15" s="44" t="s">
        <v>490</v>
      </c>
      <c r="D15" s="44"/>
      <c r="E15" s="204"/>
      <c r="F15" s="205">
        <v>6</v>
      </c>
      <c r="G15" s="44"/>
      <c r="H15" s="143"/>
      <c r="I15" s="55"/>
    </row>
    <row r="16" spans="1:9" ht="22.5" customHeight="1">
      <c r="A16" s="44"/>
      <c r="B16" s="44"/>
      <c r="C16" s="44" t="s">
        <v>363</v>
      </c>
      <c r="D16" s="44"/>
      <c r="E16" s="204"/>
      <c r="F16" s="205"/>
      <c r="G16" s="44"/>
      <c r="H16" s="196">
        <v>1220000</v>
      </c>
      <c r="I16" s="55"/>
    </row>
    <row r="17" spans="1:9" ht="22.5" customHeight="1">
      <c r="A17" s="44"/>
      <c r="B17" s="44"/>
      <c r="C17" s="126" t="s">
        <v>364</v>
      </c>
      <c r="D17" s="44"/>
      <c r="E17" s="204"/>
      <c r="F17" s="205"/>
      <c r="G17" s="44"/>
      <c r="H17" s="206">
        <f>SUM(H12:H16)</f>
        <v>41679465.78</v>
      </c>
      <c r="I17" s="55"/>
    </row>
    <row r="18" spans="1:9" ht="22.5" customHeight="1">
      <c r="A18" s="44"/>
      <c r="B18" s="126" t="s">
        <v>365</v>
      </c>
      <c r="C18" s="44"/>
      <c r="D18" s="44"/>
      <c r="E18" s="204"/>
      <c r="F18" s="205"/>
      <c r="G18" s="44"/>
      <c r="H18" s="143"/>
      <c r="I18" s="55"/>
    </row>
    <row r="19" spans="1:9" ht="22.5" customHeight="1">
      <c r="A19" s="44"/>
      <c r="B19" s="44"/>
      <c r="C19" s="44" t="s">
        <v>366</v>
      </c>
      <c r="D19" s="44"/>
      <c r="E19" s="204"/>
      <c r="F19" s="205"/>
      <c r="G19" s="44"/>
      <c r="H19" s="143">
        <v>0</v>
      </c>
      <c r="I19" s="55"/>
    </row>
    <row r="20" spans="1:9" ht="22.5" customHeight="1">
      <c r="A20" s="44"/>
      <c r="B20" s="44"/>
      <c r="C20" s="44" t="s">
        <v>367</v>
      </c>
      <c r="D20" s="44"/>
      <c r="E20" s="204"/>
      <c r="F20" s="205"/>
      <c r="G20" s="44"/>
      <c r="H20" s="196">
        <v>0</v>
      </c>
      <c r="I20" s="55"/>
    </row>
    <row r="21" spans="1:9" ht="22.5" customHeight="1">
      <c r="A21" s="44"/>
      <c r="B21" s="44"/>
      <c r="C21" s="126" t="s">
        <v>368</v>
      </c>
      <c r="D21" s="44"/>
      <c r="E21" s="204"/>
      <c r="F21" s="205"/>
      <c r="G21" s="44"/>
      <c r="H21" s="206">
        <f>SUM(H20)</f>
        <v>0</v>
      </c>
      <c r="I21" s="55"/>
    </row>
    <row r="22" spans="1:9" ht="22.5" customHeight="1" thickBot="1">
      <c r="A22" s="126" t="s">
        <v>369</v>
      </c>
      <c r="B22" s="44"/>
      <c r="C22" s="44"/>
      <c r="D22" s="44"/>
      <c r="E22" s="44"/>
      <c r="F22" s="126"/>
      <c r="G22" s="44"/>
      <c r="H22" s="197">
        <f>H17+H20</f>
        <v>41679465.78</v>
      </c>
      <c r="I22" s="55"/>
    </row>
    <row r="23" spans="1:9" ht="22.5" customHeight="1" thickTop="1">
      <c r="A23" s="126"/>
      <c r="B23" s="44"/>
      <c r="C23" s="44"/>
      <c r="D23" s="44"/>
      <c r="E23" s="44"/>
      <c r="F23" s="126"/>
      <c r="G23" s="44"/>
      <c r="H23" s="213"/>
      <c r="I23" s="55"/>
    </row>
    <row r="24" spans="1:9" ht="22.5" customHeight="1">
      <c r="A24" s="44"/>
      <c r="B24" s="44"/>
      <c r="C24" s="44"/>
      <c r="D24" s="44"/>
      <c r="E24" s="44"/>
      <c r="F24" s="126"/>
      <c r="G24" s="44"/>
      <c r="H24" s="143"/>
      <c r="I24" s="55"/>
    </row>
    <row r="25" spans="1:9" ht="22.5" customHeight="1">
      <c r="A25" s="1" t="s">
        <v>470</v>
      </c>
      <c r="D25" s="44"/>
      <c r="E25" s="44"/>
      <c r="F25" s="126"/>
      <c r="G25" s="44"/>
      <c r="H25" s="143"/>
      <c r="I25" s="55"/>
    </row>
    <row r="26" spans="1:9" ht="22.5" customHeight="1">
      <c r="A26" s="258" t="s">
        <v>207</v>
      </c>
      <c r="B26" s="258"/>
      <c r="C26" s="258"/>
      <c r="D26" s="44"/>
      <c r="E26" s="44"/>
      <c r="F26" s="126"/>
      <c r="G26" s="44"/>
      <c r="H26" s="143"/>
      <c r="I26" s="55"/>
    </row>
    <row r="27" spans="1:9" ht="22.5" customHeight="1">
      <c r="A27" s="258" t="s">
        <v>251</v>
      </c>
      <c r="B27" s="258"/>
      <c r="C27" s="258"/>
      <c r="D27" s="44"/>
      <c r="E27" s="44"/>
      <c r="F27" s="126"/>
      <c r="G27" s="44"/>
      <c r="H27" s="143"/>
      <c r="I27" s="55"/>
    </row>
    <row r="28" spans="1:9" ht="22.5" customHeight="1">
      <c r="A28" s="44"/>
      <c r="B28" s="44"/>
      <c r="C28" s="44"/>
      <c r="D28" s="44"/>
      <c r="E28" s="44"/>
      <c r="F28" s="126"/>
      <c r="G28" s="44"/>
      <c r="H28" s="143"/>
      <c r="I28" s="55"/>
    </row>
    <row r="29" spans="3:9" ht="22.5" customHeight="1">
      <c r="C29" s="259" t="s">
        <v>89</v>
      </c>
      <c r="D29" s="259"/>
      <c r="E29" s="259"/>
      <c r="G29" s="1" t="s">
        <v>213</v>
      </c>
      <c r="I29" s="55"/>
    </row>
    <row r="30" spans="1:9" ht="22.5" customHeight="1">
      <c r="A30" s="55"/>
      <c r="B30" s="55"/>
      <c r="C30" s="258" t="s">
        <v>34</v>
      </c>
      <c r="D30" s="258"/>
      <c r="E30" s="55"/>
      <c r="F30" s="55"/>
      <c r="G30" s="258" t="s">
        <v>214</v>
      </c>
      <c r="H30" s="258"/>
      <c r="I30" s="55"/>
    </row>
    <row r="31" spans="1:9" ht="22.5" customHeight="1">
      <c r="A31" s="55"/>
      <c r="B31" s="55"/>
      <c r="C31" s="258" t="s">
        <v>35</v>
      </c>
      <c r="D31" s="258"/>
      <c r="E31" s="55"/>
      <c r="F31" s="55"/>
      <c r="G31" s="258" t="s">
        <v>36</v>
      </c>
      <c r="H31" s="258"/>
      <c r="I31" s="55"/>
    </row>
    <row r="32" spans="1:9" ht="22.5" customHeight="1">
      <c r="A32" s="260" t="s">
        <v>262</v>
      </c>
      <c r="B32" s="260"/>
      <c r="C32" s="260"/>
      <c r="D32" s="260"/>
      <c r="E32" s="260"/>
      <c r="F32" s="260"/>
      <c r="G32" s="260"/>
      <c r="H32" s="260"/>
      <c r="I32" s="55"/>
    </row>
    <row r="33" spans="1:9" ht="22.5" customHeight="1">
      <c r="A33" s="260" t="s">
        <v>356</v>
      </c>
      <c r="B33" s="260"/>
      <c r="C33" s="260"/>
      <c r="D33" s="260"/>
      <c r="E33" s="260"/>
      <c r="F33" s="260"/>
      <c r="G33" s="260"/>
      <c r="H33" s="260"/>
      <c r="I33" s="55"/>
    </row>
    <row r="34" spans="1:9" ht="22.5" customHeight="1">
      <c r="A34" s="260" t="s">
        <v>499</v>
      </c>
      <c r="B34" s="260"/>
      <c r="C34" s="260"/>
      <c r="D34" s="260"/>
      <c r="E34" s="260"/>
      <c r="F34" s="260"/>
      <c r="G34" s="260"/>
      <c r="H34" s="260"/>
      <c r="I34" s="55"/>
    </row>
    <row r="35" spans="1:9" ht="22.5" customHeight="1">
      <c r="A35" s="262" t="s">
        <v>469</v>
      </c>
      <c r="B35" s="262"/>
      <c r="C35" s="262"/>
      <c r="D35" s="262"/>
      <c r="E35" s="262"/>
      <c r="F35" s="262"/>
      <c r="G35" s="262"/>
      <c r="H35" s="262"/>
      <c r="I35" s="55"/>
    </row>
    <row r="36" spans="1:9" ht="22.5" customHeight="1">
      <c r="A36" s="199"/>
      <c r="B36" s="199"/>
      <c r="C36" s="199"/>
      <c r="D36" s="199"/>
      <c r="E36" s="199"/>
      <c r="F36" s="200"/>
      <c r="G36" s="44"/>
      <c r="H36" s="203" t="s">
        <v>468</v>
      </c>
      <c r="I36" s="55"/>
    </row>
    <row r="37" spans="1:9" ht="22.5" customHeight="1">
      <c r="A37" s="44"/>
      <c r="B37" s="44"/>
      <c r="C37" s="44"/>
      <c r="D37" s="44"/>
      <c r="E37" s="261" t="s">
        <v>62</v>
      </c>
      <c r="F37" s="261"/>
      <c r="G37" s="44"/>
      <c r="H37" s="143"/>
      <c r="I37" s="55"/>
    </row>
    <row r="38" spans="1:9" ht="22.5" customHeight="1" thickBot="1">
      <c r="A38" s="126" t="s">
        <v>370</v>
      </c>
      <c r="B38" s="126"/>
      <c r="C38" s="44"/>
      <c r="D38" s="44"/>
      <c r="E38" s="204"/>
      <c r="F38" s="205">
        <v>2</v>
      </c>
      <c r="G38" s="44"/>
      <c r="H38" s="195">
        <v>13690142</v>
      </c>
      <c r="I38" s="55"/>
    </row>
    <row r="39" spans="1:9" ht="22.5" customHeight="1">
      <c r="A39" s="126" t="s">
        <v>371</v>
      </c>
      <c r="B39" s="126"/>
      <c r="C39" s="44"/>
      <c r="D39" s="44"/>
      <c r="E39" s="204"/>
      <c r="F39" s="205"/>
      <c r="G39" s="44"/>
      <c r="H39" s="143"/>
      <c r="I39" s="55"/>
    </row>
    <row r="40" spans="1:9" ht="22.5" customHeight="1">
      <c r="A40" s="126"/>
      <c r="B40" s="126" t="s">
        <v>372</v>
      </c>
      <c r="C40" s="44"/>
      <c r="D40" s="44"/>
      <c r="E40" s="204"/>
      <c r="F40" s="205"/>
      <c r="G40" s="44"/>
      <c r="H40" s="143"/>
      <c r="I40" s="55"/>
    </row>
    <row r="41" spans="1:9" ht="22.5" customHeight="1">
      <c r="A41" s="44"/>
      <c r="B41" s="44"/>
      <c r="C41" s="44" t="s">
        <v>59</v>
      </c>
      <c r="D41" s="44"/>
      <c r="E41" s="204"/>
      <c r="F41" s="205"/>
      <c r="G41" s="44"/>
      <c r="H41" s="143">
        <v>0</v>
      </c>
      <c r="I41" s="55"/>
    </row>
    <row r="42" spans="1:9" ht="22.5" customHeight="1">
      <c r="A42" s="44"/>
      <c r="B42" s="44"/>
      <c r="C42" s="44" t="s">
        <v>373</v>
      </c>
      <c r="D42" s="44"/>
      <c r="E42" s="204"/>
      <c r="F42" s="205">
        <v>7</v>
      </c>
      <c r="G42" s="44"/>
      <c r="H42" s="196">
        <v>2747077.17</v>
      </c>
      <c r="I42" s="55"/>
    </row>
    <row r="43" spans="1:9" ht="22.5" customHeight="1">
      <c r="A43" s="44"/>
      <c r="B43" s="44"/>
      <c r="C43" s="126" t="s">
        <v>374</v>
      </c>
      <c r="D43" s="44"/>
      <c r="E43" s="204"/>
      <c r="F43" s="205"/>
      <c r="G43" s="44"/>
      <c r="H43" s="206">
        <f>SUM(H41:H42)</f>
        <v>2747077.17</v>
      </c>
      <c r="I43" s="55"/>
    </row>
    <row r="44" spans="1:9" ht="22.5" customHeight="1">
      <c r="A44" s="44"/>
      <c r="B44" s="126" t="s">
        <v>375</v>
      </c>
      <c r="C44" s="44"/>
      <c r="D44" s="44"/>
      <c r="E44" s="204"/>
      <c r="F44" s="205"/>
      <c r="G44" s="44"/>
      <c r="H44" s="143"/>
      <c r="I44" s="55"/>
    </row>
    <row r="45" spans="1:9" ht="22.5" customHeight="1">
      <c r="A45" s="44"/>
      <c r="B45" s="44"/>
      <c r="C45" s="44" t="s">
        <v>376</v>
      </c>
      <c r="D45" s="44"/>
      <c r="E45" s="204"/>
      <c r="F45" s="205"/>
      <c r="G45" s="44"/>
      <c r="H45" s="198">
        <v>0</v>
      </c>
      <c r="I45" s="55"/>
    </row>
    <row r="46" spans="1:9" ht="22.5" customHeight="1">
      <c r="A46" s="44"/>
      <c r="B46" s="126" t="s">
        <v>377</v>
      </c>
      <c r="C46" s="44"/>
      <c r="D46" s="44"/>
      <c r="E46" s="204"/>
      <c r="F46" s="205"/>
      <c r="G46" s="44"/>
      <c r="H46" s="196">
        <v>0</v>
      </c>
      <c r="I46" s="55"/>
    </row>
    <row r="47" spans="1:9" ht="22.5" customHeight="1">
      <c r="A47" s="44"/>
      <c r="B47" s="126" t="s">
        <v>378</v>
      </c>
      <c r="C47" s="44"/>
      <c r="D47" s="44"/>
      <c r="E47" s="204"/>
      <c r="F47" s="205"/>
      <c r="G47" s="44"/>
      <c r="H47" s="143">
        <v>0</v>
      </c>
      <c r="I47" s="55"/>
    </row>
    <row r="48" spans="1:9" ht="22.5" customHeight="1">
      <c r="A48" s="126" t="s">
        <v>86</v>
      </c>
      <c r="B48" s="44"/>
      <c r="C48" s="44"/>
      <c r="D48" s="44"/>
      <c r="E48" s="204"/>
      <c r="F48" s="205"/>
      <c r="G48" s="44"/>
      <c r="H48" s="143"/>
      <c r="I48" s="55"/>
    </row>
    <row r="49" spans="1:9" ht="22.5" customHeight="1">
      <c r="A49" s="44"/>
      <c r="B49" s="44" t="s">
        <v>86</v>
      </c>
      <c r="C49" s="44"/>
      <c r="D49" s="44"/>
      <c r="E49" s="204"/>
      <c r="F49" s="205">
        <v>8</v>
      </c>
      <c r="G49" s="44"/>
      <c r="H49" s="143">
        <v>21613433.3</v>
      </c>
      <c r="I49" s="55"/>
    </row>
    <row r="50" spans="1:9" ht="22.5" customHeight="1">
      <c r="A50" s="44"/>
      <c r="B50" s="44" t="s">
        <v>87</v>
      </c>
      <c r="C50" s="44"/>
      <c r="D50" s="44"/>
      <c r="E50" s="204"/>
      <c r="F50" s="205"/>
      <c r="G50" s="44"/>
      <c r="H50" s="196">
        <v>17318955.31</v>
      </c>
      <c r="I50" s="55"/>
    </row>
    <row r="51" spans="1:9" ht="22.5" customHeight="1">
      <c r="A51" s="44"/>
      <c r="B51" s="126" t="s">
        <v>379</v>
      </c>
      <c r="C51" s="44"/>
      <c r="D51" s="44"/>
      <c r="E51" s="204"/>
      <c r="F51" s="205"/>
      <c r="G51" s="44"/>
      <c r="H51" s="206">
        <f>SUM(H49:H50)</f>
        <v>38932388.61</v>
      </c>
      <c r="I51" s="55"/>
    </row>
    <row r="52" spans="1:8" ht="22.5" customHeight="1" thickBot="1">
      <c r="A52" s="126" t="s">
        <v>380</v>
      </c>
      <c r="B52" s="44"/>
      <c r="C52" s="44"/>
      <c r="D52" s="44"/>
      <c r="E52" s="204"/>
      <c r="F52" s="205"/>
      <c r="G52" s="44"/>
      <c r="H52" s="197">
        <f>H43+H51</f>
        <v>41679465.78</v>
      </c>
    </row>
    <row r="53" spans="1:8" ht="22.5" customHeight="1" thickTop="1">
      <c r="A53" s="126"/>
      <c r="B53" s="44"/>
      <c r="C53" s="44"/>
      <c r="D53" s="44"/>
      <c r="E53" s="44"/>
      <c r="F53" s="126"/>
      <c r="G53" s="44"/>
      <c r="H53" s="143"/>
    </row>
    <row r="54" spans="1:8" ht="22.5" customHeight="1">
      <c r="A54" s="126"/>
      <c r="B54" s="44"/>
      <c r="C54" s="44"/>
      <c r="D54" s="44"/>
      <c r="E54" s="44"/>
      <c r="F54" s="126"/>
      <c r="G54" s="44"/>
      <c r="H54" s="143"/>
    </row>
    <row r="55" spans="1:8" ht="22.5" customHeight="1">
      <c r="A55" s="1" t="s">
        <v>470</v>
      </c>
      <c r="D55" s="44"/>
      <c r="E55" s="44"/>
      <c r="F55" s="126"/>
      <c r="G55" s="44"/>
      <c r="H55" s="143"/>
    </row>
    <row r="56" spans="1:8" ht="22.5" customHeight="1">
      <c r="A56" s="258" t="s">
        <v>207</v>
      </c>
      <c r="B56" s="258"/>
      <c r="C56" s="258"/>
      <c r="D56" s="44"/>
      <c r="E56" s="44"/>
      <c r="F56" s="126"/>
      <c r="G56" s="44"/>
      <c r="H56" s="143"/>
    </row>
    <row r="57" spans="1:8" ht="22.5" customHeight="1">
      <c r="A57" s="258" t="s">
        <v>251</v>
      </c>
      <c r="B57" s="258"/>
      <c r="C57" s="258"/>
      <c r="D57" s="44"/>
      <c r="E57" s="44"/>
      <c r="F57" s="126"/>
      <c r="G57" s="44"/>
      <c r="H57" s="143"/>
    </row>
    <row r="58" spans="1:8" ht="22.5" customHeight="1">
      <c r="A58" s="126"/>
      <c r="B58" s="44"/>
      <c r="C58" s="44"/>
      <c r="D58" s="44"/>
      <c r="E58" s="44"/>
      <c r="F58" s="126"/>
      <c r="G58" s="44"/>
      <c r="H58" s="143"/>
    </row>
    <row r="60" spans="3:7" ht="22.5" customHeight="1">
      <c r="C60" s="259" t="s">
        <v>89</v>
      </c>
      <c r="D60" s="259"/>
      <c r="E60" s="259"/>
      <c r="G60" s="1" t="s">
        <v>213</v>
      </c>
    </row>
    <row r="61" spans="1:9" ht="22.5" customHeight="1">
      <c r="A61" s="55"/>
      <c r="B61" s="55"/>
      <c r="C61" s="258" t="s">
        <v>34</v>
      </c>
      <c r="D61" s="258"/>
      <c r="E61" s="55"/>
      <c r="F61" s="55"/>
      <c r="G61" s="258" t="s">
        <v>214</v>
      </c>
      <c r="H61" s="258"/>
      <c r="I61" s="55"/>
    </row>
    <row r="62" spans="1:9" ht="22.5" customHeight="1">
      <c r="A62" s="55"/>
      <c r="B62" s="55"/>
      <c r="C62" s="258" t="s">
        <v>35</v>
      </c>
      <c r="D62" s="258"/>
      <c r="E62" s="55"/>
      <c r="F62" s="55"/>
      <c r="G62" s="258" t="s">
        <v>36</v>
      </c>
      <c r="H62" s="258"/>
      <c r="I62" s="55"/>
    </row>
    <row r="63" spans="1:9" ht="22.5" customHeight="1">
      <c r="A63" s="258"/>
      <c r="B63" s="258"/>
      <c r="C63" s="258"/>
      <c r="D63" s="258"/>
      <c r="E63" s="258"/>
      <c r="F63" s="258"/>
      <c r="G63" s="258"/>
      <c r="H63" s="258"/>
      <c r="I63" s="55"/>
    </row>
  </sheetData>
  <sheetProtection/>
  <mergeCells count="27">
    <mergeCell ref="C60:E60"/>
    <mergeCell ref="A26:C26"/>
    <mergeCell ref="A27:C27"/>
    <mergeCell ref="A4:H4"/>
    <mergeCell ref="A35:H35"/>
    <mergeCell ref="E37:F37"/>
    <mergeCell ref="G30:H30"/>
    <mergeCell ref="A1:H1"/>
    <mergeCell ref="A2:H2"/>
    <mergeCell ref="A3:H3"/>
    <mergeCell ref="E8:F8"/>
    <mergeCell ref="D63:F63"/>
    <mergeCell ref="G61:H61"/>
    <mergeCell ref="G63:H63"/>
    <mergeCell ref="A63:C63"/>
    <mergeCell ref="G62:H62"/>
    <mergeCell ref="A32:H32"/>
    <mergeCell ref="C61:D61"/>
    <mergeCell ref="C62:D62"/>
    <mergeCell ref="C29:E29"/>
    <mergeCell ref="C30:D30"/>
    <mergeCell ref="C31:D31"/>
    <mergeCell ref="G31:H31"/>
    <mergeCell ref="A33:H33"/>
    <mergeCell ref="A34:H34"/>
    <mergeCell ref="A56:C56"/>
    <mergeCell ref="A57:C57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D73"/>
  <sheetViews>
    <sheetView view="pageBreakPreview" zoomScale="120" zoomScaleSheetLayoutView="120" zoomScalePageLayoutView="0" workbookViewId="0" topLeftCell="A1">
      <selection activeCell="F41" sqref="F41"/>
    </sheetView>
  </sheetViews>
  <sheetFormatPr defaultColWidth="9.140625" defaultRowHeight="20.25" customHeight="1"/>
  <cols>
    <col min="1" max="1" width="54.140625" style="1" customWidth="1"/>
    <col min="2" max="2" width="10.7109375" style="1" customWidth="1"/>
    <col min="3" max="3" width="15.8515625" style="1" customWidth="1"/>
    <col min="4" max="4" width="15.28125" style="1" customWidth="1"/>
    <col min="5" max="16384" width="9.140625" style="1" customWidth="1"/>
  </cols>
  <sheetData>
    <row r="1" spans="1:4" ht="20.25" customHeight="1">
      <c r="A1" s="260" t="s">
        <v>496</v>
      </c>
      <c r="B1" s="260"/>
      <c r="C1" s="260"/>
      <c r="D1" s="260"/>
    </row>
    <row r="2" spans="1:4" ht="20.25" customHeight="1">
      <c r="A2" s="270" t="s">
        <v>189</v>
      </c>
      <c r="B2" s="270"/>
      <c r="C2" s="270"/>
      <c r="D2" s="270"/>
    </row>
    <row r="3" spans="1:4" ht="20.25" customHeight="1">
      <c r="A3" s="270" t="s">
        <v>519</v>
      </c>
      <c r="B3" s="270"/>
      <c r="C3" s="270"/>
      <c r="D3" s="270"/>
    </row>
    <row r="4" spans="1:4" ht="20.25" customHeight="1">
      <c r="A4" s="3" t="s">
        <v>0</v>
      </c>
      <c r="B4" s="3" t="s">
        <v>1</v>
      </c>
      <c r="C4" s="3" t="s">
        <v>2</v>
      </c>
      <c r="D4" s="3" t="s">
        <v>28</v>
      </c>
    </row>
    <row r="5" spans="1:4" ht="20.25" customHeight="1">
      <c r="A5" s="4" t="s">
        <v>3</v>
      </c>
      <c r="B5" s="5"/>
      <c r="C5" s="6"/>
      <c r="D5" s="7"/>
    </row>
    <row r="6" spans="1:4" ht="20.25" customHeight="1">
      <c r="A6" s="8" t="s">
        <v>4</v>
      </c>
      <c r="B6" s="93">
        <v>411000</v>
      </c>
      <c r="C6" s="9"/>
      <c r="D6" s="10"/>
    </row>
    <row r="7" spans="1:4" ht="20.25" customHeight="1">
      <c r="A7" s="90" t="s">
        <v>5</v>
      </c>
      <c r="B7" s="70">
        <v>411001</v>
      </c>
      <c r="C7" s="216">
        <v>44424</v>
      </c>
      <c r="D7" s="11">
        <v>54250.67</v>
      </c>
    </row>
    <row r="8" spans="1:4" ht="20.25" customHeight="1">
      <c r="A8" s="90" t="s">
        <v>7</v>
      </c>
      <c r="B8" s="70">
        <v>411002</v>
      </c>
      <c r="C8" s="216">
        <v>52397</v>
      </c>
      <c r="D8" s="11">
        <v>69800</v>
      </c>
    </row>
    <row r="9" spans="1:4" ht="20.25" customHeight="1">
      <c r="A9" s="90" t="s">
        <v>8</v>
      </c>
      <c r="B9" s="70">
        <v>411003</v>
      </c>
      <c r="C9" s="217">
        <v>1040</v>
      </c>
      <c r="D9" s="11">
        <v>600</v>
      </c>
    </row>
    <row r="10" spans="1:4" ht="20.25" customHeight="1">
      <c r="A10" s="89" t="s">
        <v>9</v>
      </c>
      <c r="B10" s="218">
        <v>411004</v>
      </c>
      <c r="C10" s="219">
        <v>330</v>
      </c>
      <c r="D10" s="14">
        <v>0</v>
      </c>
    </row>
    <row r="11" spans="1:4" ht="20.25" customHeight="1">
      <c r="A11" s="15" t="s">
        <v>10</v>
      </c>
      <c r="B11" s="3"/>
      <c r="C11" s="27">
        <f>SUM(C7:C10)</f>
        <v>98191</v>
      </c>
      <c r="D11" s="27">
        <f>SUM(D7:D10)</f>
        <v>124650.67</v>
      </c>
    </row>
    <row r="12" spans="1:4" ht="20.25" customHeight="1">
      <c r="A12" s="17" t="s">
        <v>11</v>
      </c>
      <c r="B12" s="91">
        <v>412000</v>
      </c>
      <c r="C12" s="18"/>
      <c r="D12" s="19"/>
    </row>
    <row r="13" spans="1:4" ht="20.25" customHeight="1">
      <c r="A13" s="90" t="s">
        <v>209</v>
      </c>
      <c r="B13" s="220">
        <v>412101</v>
      </c>
      <c r="C13" s="221">
        <v>0</v>
      </c>
      <c r="D13" s="11">
        <v>0</v>
      </c>
    </row>
    <row r="14" spans="1:4" ht="20.25" customHeight="1">
      <c r="A14" s="222" t="s">
        <v>520</v>
      </c>
      <c r="B14" s="220">
        <v>412102</v>
      </c>
      <c r="C14" s="221">
        <v>594</v>
      </c>
      <c r="D14" s="11">
        <v>0</v>
      </c>
    </row>
    <row r="15" spans="1:4" ht="20.25" customHeight="1">
      <c r="A15" s="90" t="s">
        <v>521</v>
      </c>
      <c r="B15" s="70">
        <v>412103</v>
      </c>
      <c r="C15" s="216">
        <v>1513</v>
      </c>
      <c r="D15" s="11">
        <v>1416.2</v>
      </c>
    </row>
    <row r="16" spans="1:4" ht="20.25" customHeight="1">
      <c r="A16" s="90" t="s">
        <v>522</v>
      </c>
      <c r="B16" s="70">
        <v>412104</v>
      </c>
      <c r="C16" s="217">
        <v>20</v>
      </c>
      <c r="D16" s="11">
        <v>0</v>
      </c>
    </row>
    <row r="17" spans="1:4" ht="20.25" customHeight="1">
      <c r="A17" s="90" t="s">
        <v>523</v>
      </c>
      <c r="B17" s="70">
        <v>412108</v>
      </c>
      <c r="C17" s="217">
        <v>5000</v>
      </c>
      <c r="D17" s="11">
        <v>5000</v>
      </c>
    </row>
    <row r="18" spans="1:4" ht="20.25" customHeight="1">
      <c r="A18" s="90" t="s">
        <v>524</v>
      </c>
      <c r="B18" s="70">
        <v>412111</v>
      </c>
      <c r="C18" s="217">
        <v>80</v>
      </c>
      <c r="D18" s="11">
        <v>80</v>
      </c>
    </row>
    <row r="19" spans="1:4" ht="20.25" customHeight="1">
      <c r="A19" s="90" t="s">
        <v>525</v>
      </c>
      <c r="B19" s="70">
        <v>412128</v>
      </c>
      <c r="C19" s="217">
        <v>250</v>
      </c>
      <c r="D19" s="11">
        <v>180</v>
      </c>
    </row>
    <row r="20" spans="1:4" ht="20.25" customHeight="1">
      <c r="A20" s="90" t="s">
        <v>526</v>
      </c>
      <c r="B20" s="70">
        <v>412210</v>
      </c>
      <c r="C20" s="216">
        <v>0</v>
      </c>
      <c r="D20" s="14">
        <v>30235.1</v>
      </c>
    </row>
    <row r="21" spans="1:4" ht="20.25" customHeight="1">
      <c r="A21" s="89" t="s">
        <v>527</v>
      </c>
      <c r="B21" s="218">
        <v>412303</v>
      </c>
      <c r="C21" s="219">
        <v>16200</v>
      </c>
      <c r="D21" s="14">
        <v>13000</v>
      </c>
    </row>
    <row r="22" spans="1:4" ht="20.25" customHeight="1">
      <c r="A22" s="15" t="s">
        <v>12</v>
      </c>
      <c r="B22" s="3"/>
      <c r="C22" s="27">
        <f>SUM(C13:C21)</f>
        <v>23657</v>
      </c>
      <c r="D22" s="27">
        <f>SUM(D13:D21)</f>
        <v>49911.299999999996</v>
      </c>
    </row>
    <row r="23" spans="1:4" ht="20.25" customHeight="1">
      <c r="A23" s="21" t="s">
        <v>13</v>
      </c>
      <c r="B23" s="91">
        <v>413000</v>
      </c>
      <c r="C23" s="18"/>
      <c r="D23" s="19"/>
    </row>
    <row r="24" spans="1:4" ht="20.25" customHeight="1">
      <c r="A24" s="223" t="s">
        <v>528</v>
      </c>
      <c r="B24" s="220">
        <v>413002</v>
      </c>
      <c r="C24" s="221">
        <v>300</v>
      </c>
      <c r="D24" s="19">
        <v>0</v>
      </c>
    </row>
    <row r="25" spans="1:4" ht="20.25" customHeight="1">
      <c r="A25" s="90" t="s">
        <v>529</v>
      </c>
      <c r="B25" s="70">
        <v>413003</v>
      </c>
      <c r="C25" s="216">
        <v>429036</v>
      </c>
      <c r="D25" s="19">
        <v>331691.06</v>
      </c>
    </row>
    <row r="26" spans="1:4" ht="20.25" customHeight="1">
      <c r="A26" s="89" t="s">
        <v>530</v>
      </c>
      <c r="B26" s="218">
        <v>413999</v>
      </c>
      <c r="C26" s="224">
        <v>0</v>
      </c>
      <c r="D26" s="11">
        <v>0</v>
      </c>
    </row>
    <row r="27" spans="1:4" ht="20.25" customHeight="1">
      <c r="A27" s="15" t="s">
        <v>14</v>
      </c>
      <c r="B27" s="3"/>
      <c r="C27" s="27">
        <f>SUM(C24:C26)</f>
        <v>429336</v>
      </c>
      <c r="D27" s="27">
        <f>SUM(D24:D26)</f>
        <v>331691.06</v>
      </c>
    </row>
    <row r="28" spans="1:4" ht="20.25" customHeight="1">
      <c r="A28" s="21" t="s">
        <v>208</v>
      </c>
      <c r="B28" s="91">
        <v>414000</v>
      </c>
      <c r="C28" s="18"/>
      <c r="D28" s="19"/>
    </row>
    <row r="29" spans="1:4" ht="20.25" customHeight="1">
      <c r="A29" s="89" t="s">
        <v>531</v>
      </c>
      <c r="B29" s="218">
        <v>414001</v>
      </c>
      <c r="C29" s="224">
        <v>3060</v>
      </c>
      <c r="D29" s="11">
        <v>0</v>
      </c>
    </row>
    <row r="30" spans="1:4" ht="20.25" customHeight="1">
      <c r="A30" s="15" t="s">
        <v>14</v>
      </c>
      <c r="B30" s="3"/>
      <c r="C30" s="27">
        <f>SUM(C29)</f>
        <v>3060</v>
      </c>
      <c r="D30" s="27">
        <f>SUM(D29)</f>
        <v>0</v>
      </c>
    </row>
    <row r="31" spans="1:4" ht="20.25" customHeight="1">
      <c r="A31" s="17" t="s">
        <v>16</v>
      </c>
      <c r="B31" s="91">
        <v>415000</v>
      </c>
      <c r="C31" s="18"/>
      <c r="D31" s="19"/>
    </row>
    <row r="32" spans="1:4" ht="20.25" customHeight="1">
      <c r="A32" s="90" t="s">
        <v>400</v>
      </c>
      <c r="B32" s="70">
        <v>415003</v>
      </c>
      <c r="C32" s="225">
        <v>0</v>
      </c>
      <c r="D32" s="140">
        <v>0</v>
      </c>
    </row>
    <row r="33" spans="1:4" ht="20.25" customHeight="1">
      <c r="A33" s="90" t="s">
        <v>401</v>
      </c>
      <c r="B33" s="70">
        <v>415004</v>
      </c>
      <c r="C33" s="216">
        <v>172600</v>
      </c>
      <c r="D33" s="11">
        <v>154100</v>
      </c>
    </row>
    <row r="34" spans="1:4" ht="20.25" customHeight="1">
      <c r="A34" s="89" t="s">
        <v>402</v>
      </c>
      <c r="B34" s="70">
        <v>415006</v>
      </c>
      <c r="C34" s="219">
        <v>66</v>
      </c>
      <c r="D34" s="14">
        <v>0</v>
      </c>
    </row>
    <row r="35" spans="1:4" ht="20.25" customHeight="1">
      <c r="A35" s="89" t="s">
        <v>403</v>
      </c>
      <c r="B35" s="218">
        <v>415007</v>
      </c>
      <c r="C35" s="219">
        <v>0</v>
      </c>
      <c r="D35" s="14">
        <v>0</v>
      </c>
    </row>
    <row r="36" spans="1:4" ht="20.25" customHeight="1">
      <c r="A36" s="89" t="s">
        <v>404</v>
      </c>
      <c r="B36" s="218">
        <v>415999</v>
      </c>
      <c r="C36" s="224">
        <v>10400</v>
      </c>
      <c r="D36" s="14">
        <v>1650.01</v>
      </c>
    </row>
    <row r="37" spans="1:4" ht="20.25" customHeight="1">
      <c r="A37" s="22" t="s">
        <v>17</v>
      </c>
      <c r="B37" s="3"/>
      <c r="C37" s="27">
        <f>SUM(C33:C36)</f>
        <v>183066</v>
      </c>
      <c r="D37" s="27">
        <f>SUM(D33:D36)</f>
        <v>155750.01</v>
      </c>
    </row>
    <row r="38" spans="1:4" ht="20.25" customHeight="1">
      <c r="A38" s="3" t="s">
        <v>0</v>
      </c>
      <c r="B38" s="3" t="s">
        <v>1</v>
      </c>
      <c r="C38" s="3" t="s">
        <v>2</v>
      </c>
      <c r="D38" s="3" t="s">
        <v>28</v>
      </c>
    </row>
    <row r="39" spans="1:4" ht="20.25" customHeight="1">
      <c r="A39" s="23" t="s">
        <v>18</v>
      </c>
      <c r="B39" s="92">
        <v>416000</v>
      </c>
      <c r="C39" s="6"/>
      <c r="D39" s="7"/>
    </row>
    <row r="40" spans="1:4" ht="20.25" customHeight="1">
      <c r="A40" s="12" t="s">
        <v>19</v>
      </c>
      <c r="B40" s="13">
        <v>416001</v>
      </c>
      <c r="C40" s="20">
        <v>0</v>
      </c>
      <c r="D40" s="14">
        <v>0</v>
      </c>
    </row>
    <row r="41" spans="1:4" ht="20.25" customHeight="1">
      <c r="A41" s="15" t="s">
        <v>15</v>
      </c>
      <c r="B41" s="3"/>
      <c r="C41" s="16">
        <f>SUM(C40)</f>
        <v>0</v>
      </c>
      <c r="D41" s="16">
        <f>SUM(D40)</f>
        <v>0</v>
      </c>
    </row>
    <row r="42" spans="1:4" ht="20.25" customHeight="1">
      <c r="A42" s="24" t="s">
        <v>20</v>
      </c>
      <c r="B42" s="25"/>
      <c r="C42" s="18"/>
      <c r="D42" s="19"/>
    </row>
    <row r="43" spans="1:4" ht="20.25" customHeight="1">
      <c r="A43" s="26" t="s">
        <v>21</v>
      </c>
      <c r="B43" s="94">
        <v>421000</v>
      </c>
      <c r="C43" s="9"/>
      <c r="D43" s="10"/>
    </row>
    <row r="44" spans="1:4" ht="20.25" customHeight="1">
      <c r="A44" s="90" t="s">
        <v>532</v>
      </c>
      <c r="B44" s="52">
        <v>421001</v>
      </c>
      <c r="C44" s="216">
        <v>95499</v>
      </c>
      <c r="D44" s="10">
        <v>441024.38</v>
      </c>
    </row>
    <row r="45" spans="1:4" ht="20.25" customHeight="1">
      <c r="A45" s="90" t="s">
        <v>245</v>
      </c>
      <c r="B45" s="52">
        <v>421002</v>
      </c>
      <c r="C45" s="217">
        <v>7776645</v>
      </c>
      <c r="D45" s="11">
        <v>8380959.7</v>
      </c>
    </row>
    <row r="46" spans="1:4" ht="20.25" customHeight="1">
      <c r="A46" s="90" t="s">
        <v>533</v>
      </c>
      <c r="B46" s="52">
        <v>421004</v>
      </c>
      <c r="C46" s="216">
        <v>3582218</v>
      </c>
      <c r="D46" s="10">
        <v>3534811.25</v>
      </c>
    </row>
    <row r="47" spans="1:4" ht="20.25" customHeight="1">
      <c r="A47" s="90" t="s">
        <v>246</v>
      </c>
      <c r="B47" s="52">
        <v>421005</v>
      </c>
      <c r="C47" s="216">
        <v>58490</v>
      </c>
      <c r="D47" s="11">
        <v>61371.46</v>
      </c>
    </row>
    <row r="48" spans="1:4" ht="20.25" customHeight="1">
      <c r="A48" s="90" t="s">
        <v>247</v>
      </c>
      <c r="B48" s="52">
        <v>421006</v>
      </c>
      <c r="C48" s="216">
        <v>1685098</v>
      </c>
      <c r="D48" s="10">
        <v>1873424.57</v>
      </c>
    </row>
    <row r="49" spans="1:4" ht="20.25" customHeight="1">
      <c r="A49" s="90" t="s">
        <v>248</v>
      </c>
      <c r="B49" s="52">
        <v>421007</v>
      </c>
      <c r="C49" s="216">
        <v>2292067</v>
      </c>
      <c r="D49" s="10">
        <v>4029751.71</v>
      </c>
    </row>
    <row r="50" spans="1:4" ht="20.25" customHeight="1">
      <c r="A50" s="90" t="s">
        <v>249</v>
      </c>
      <c r="B50" s="52">
        <v>421012</v>
      </c>
      <c r="C50" s="216">
        <v>72593</v>
      </c>
      <c r="D50" s="11">
        <v>73104.84</v>
      </c>
    </row>
    <row r="51" spans="1:4" ht="20.25" customHeight="1">
      <c r="A51" s="90" t="s">
        <v>250</v>
      </c>
      <c r="B51" s="52">
        <v>421013</v>
      </c>
      <c r="C51" s="216">
        <v>132473</v>
      </c>
      <c r="D51" s="11">
        <v>63709.48</v>
      </c>
    </row>
    <row r="52" spans="1:4" ht="20.25" customHeight="1">
      <c r="A52" s="89" t="s">
        <v>534</v>
      </c>
      <c r="B52" s="80">
        <v>421015</v>
      </c>
      <c r="C52" s="219">
        <v>655915</v>
      </c>
      <c r="D52" s="11">
        <v>882601</v>
      </c>
    </row>
    <row r="53" spans="1:4" ht="20.25" customHeight="1">
      <c r="A53" s="89" t="s">
        <v>535</v>
      </c>
      <c r="B53" s="80">
        <v>421017</v>
      </c>
      <c r="C53" s="219">
        <v>0</v>
      </c>
      <c r="D53" s="85">
        <v>1020</v>
      </c>
    </row>
    <row r="54" spans="1:4" ht="20.25" customHeight="1">
      <c r="A54" s="15" t="s">
        <v>22</v>
      </c>
      <c r="B54" s="3"/>
      <c r="C54" s="27">
        <f>SUM(C44:C53)</f>
        <v>16350998</v>
      </c>
      <c r="D54" s="27">
        <f>SUM(D44:D53)</f>
        <v>19341778.39</v>
      </c>
    </row>
    <row r="55" spans="1:4" ht="20.25" customHeight="1">
      <c r="A55" s="24" t="s">
        <v>23</v>
      </c>
      <c r="B55" s="25"/>
      <c r="C55" s="18"/>
      <c r="D55" s="19"/>
    </row>
    <row r="56" spans="1:4" ht="20.25" customHeight="1">
      <c r="A56" s="26" t="s">
        <v>24</v>
      </c>
      <c r="B56" s="94">
        <v>430000</v>
      </c>
      <c r="C56" s="9"/>
      <c r="D56" s="10"/>
    </row>
    <row r="57" spans="1:4" ht="20.25" customHeight="1">
      <c r="A57" s="90" t="s">
        <v>536</v>
      </c>
      <c r="B57" s="52">
        <v>431002</v>
      </c>
      <c r="C57" s="226">
        <v>12499495</v>
      </c>
      <c r="D57" s="10">
        <v>10531655</v>
      </c>
    </row>
    <row r="58" spans="1:4" ht="20.25" customHeight="1">
      <c r="A58" s="15" t="s">
        <v>25</v>
      </c>
      <c r="B58" s="3"/>
      <c r="C58" s="27">
        <f>SUM(C57:C57)</f>
        <v>12499495</v>
      </c>
      <c r="D58" s="27">
        <f>SUM(D57:D57)</f>
        <v>10531655</v>
      </c>
    </row>
    <row r="59" spans="1:4" ht="20.25" customHeight="1">
      <c r="A59" s="28" t="s">
        <v>546</v>
      </c>
      <c r="B59" s="94">
        <v>440000</v>
      </c>
      <c r="C59" s="29"/>
      <c r="D59" s="11"/>
    </row>
    <row r="60" spans="1:4" ht="20.25" customHeight="1">
      <c r="A60" s="48" t="s">
        <v>537</v>
      </c>
      <c r="B60" s="52">
        <v>441001</v>
      </c>
      <c r="C60" s="151"/>
      <c r="D60" s="14">
        <v>9483700</v>
      </c>
    </row>
    <row r="61" spans="1:4" ht="20.25" customHeight="1">
      <c r="A61" s="48" t="s">
        <v>538</v>
      </c>
      <c r="B61" s="52">
        <v>441001</v>
      </c>
      <c r="C61" s="151"/>
      <c r="D61" s="14">
        <v>3940000</v>
      </c>
    </row>
    <row r="62" spans="1:4" ht="20.25" customHeight="1">
      <c r="A62" s="48" t="s">
        <v>539</v>
      </c>
      <c r="B62" s="52">
        <v>441001</v>
      </c>
      <c r="C62" s="151"/>
      <c r="D62" s="14">
        <v>20520</v>
      </c>
    </row>
    <row r="63" spans="1:4" ht="20.25" customHeight="1">
      <c r="A63" s="81" t="s">
        <v>540</v>
      </c>
      <c r="B63" s="80">
        <v>441001</v>
      </c>
      <c r="C63" s="227"/>
      <c r="D63" s="14">
        <v>442380</v>
      </c>
    </row>
    <row r="64" spans="1:4" ht="20.25" customHeight="1">
      <c r="A64" s="81" t="s">
        <v>541</v>
      </c>
      <c r="B64" s="80">
        <v>441001</v>
      </c>
      <c r="C64" s="227"/>
      <c r="D64" s="14">
        <v>410400</v>
      </c>
    </row>
    <row r="65" spans="1:4" ht="20.25" customHeight="1">
      <c r="A65" s="81" t="s">
        <v>542</v>
      </c>
      <c r="B65" s="80">
        <v>441001</v>
      </c>
      <c r="C65" s="227"/>
      <c r="D65" s="14">
        <v>1500</v>
      </c>
    </row>
    <row r="66" spans="1:4" ht="20.25" customHeight="1">
      <c r="A66" s="81" t="s">
        <v>543</v>
      </c>
      <c r="B66" s="80">
        <v>441001</v>
      </c>
      <c r="C66" s="227"/>
      <c r="D66" s="14">
        <v>124100</v>
      </c>
    </row>
    <row r="67" spans="1:4" ht="20.25" customHeight="1">
      <c r="A67" s="81" t="s">
        <v>544</v>
      </c>
      <c r="B67" s="80">
        <v>441002</v>
      </c>
      <c r="C67" s="227"/>
      <c r="D67" s="14">
        <v>40000</v>
      </c>
    </row>
    <row r="68" spans="1:4" ht="20.25" customHeight="1">
      <c r="A68" s="81" t="s">
        <v>545</v>
      </c>
      <c r="B68" s="80">
        <v>441001</v>
      </c>
      <c r="C68" s="227"/>
      <c r="D68" s="14">
        <v>1503299</v>
      </c>
    </row>
    <row r="69" spans="1:4" ht="20.25" customHeight="1">
      <c r="A69" s="3" t="s">
        <v>26</v>
      </c>
      <c r="B69" s="30"/>
      <c r="C69" s="27"/>
      <c r="D69" s="16">
        <f>SUM(D60:D68)</f>
        <v>15965899</v>
      </c>
    </row>
    <row r="70" spans="1:4" ht="20.25" customHeight="1" thickBot="1">
      <c r="A70" s="31" t="s">
        <v>27</v>
      </c>
      <c r="B70" s="32"/>
      <c r="C70" s="36">
        <f>C11+C22+C41+C27+C37+C54+C58+C30</f>
        <v>29587803</v>
      </c>
      <c r="D70" s="33">
        <f>D11+D22+D27+D37+D54+D58+D69+D30+D41</f>
        <v>46501335.43</v>
      </c>
    </row>
    <row r="71" spans="1:4" ht="20.25" customHeight="1" thickTop="1">
      <c r="A71" s="31"/>
      <c r="B71" s="32"/>
      <c r="C71" s="102"/>
      <c r="D71" s="102"/>
    </row>
    <row r="72" spans="1:4" ht="20.25" customHeight="1">
      <c r="A72" s="34"/>
      <c r="B72" s="34"/>
      <c r="C72" s="35"/>
      <c r="D72" s="35"/>
    </row>
    <row r="73" spans="1:4" ht="20.25" customHeight="1">
      <c r="A73" s="34"/>
      <c r="B73" s="34"/>
      <c r="C73" s="35"/>
      <c r="D73" s="35"/>
    </row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F298"/>
  <sheetViews>
    <sheetView view="pageBreakPreview" zoomScaleSheetLayoutView="100" zoomScalePageLayoutView="0" workbookViewId="0" topLeftCell="A261">
      <selection activeCell="B236" sqref="B236"/>
    </sheetView>
  </sheetViews>
  <sheetFormatPr defaultColWidth="9.140625" defaultRowHeight="21" customHeight="1"/>
  <cols>
    <col min="1" max="1" width="7.421875" style="1" customWidth="1"/>
    <col min="2" max="2" width="47.421875" style="1" customWidth="1"/>
    <col min="3" max="3" width="8.8515625" style="1" customWidth="1"/>
    <col min="4" max="4" width="16.00390625" style="1" customWidth="1"/>
    <col min="5" max="5" width="15.57421875" style="1" customWidth="1"/>
    <col min="6" max="6" width="11.28125" style="1" bestFit="1" customWidth="1"/>
    <col min="7" max="9" width="9.140625" style="1" customWidth="1"/>
    <col min="10" max="10" width="13.8515625" style="1" bestFit="1" customWidth="1"/>
    <col min="11" max="16384" width="9.140625" style="1" customWidth="1"/>
  </cols>
  <sheetData>
    <row r="1" spans="1:5" ht="21" customHeight="1">
      <c r="A1" s="271" t="s">
        <v>178</v>
      </c>
      <c r="B1" s="271"/>
      <c r="C1" s="271"/>
      <c r="D1" s="271"/>
      <c r="E1" s="271"/>
    </row>
    <row r="2" spans="1:5" ht="21" customHeight="1">
      <c r="A2" s="272" t="s">
        <v>179</v>
      </c>
      <c r="B2" s="272"/>
      <c r="C2" s="272"/>
      <c r="D2" s="272"/>
      <c r="E2" s="272"/>
    </row>
    <row r="3" spans="1:5" ht="21" customHeight="1">
      <c r="A3" s="45" t="s">
        <v>55</v>
      </c>
      <c r="B3" s="45" t="s">
        <v>0</v>
      </c>
      <c r="C3" s="45" t="s">
        <v>94</v>
      </c>
      <c r="D3" s="45" t="s">
        <v>175</v>
      </c>
      <c r="E3" s="45" t="s">
        <v>176</v>
      </c>
    </row>
    <row r="4" spans="1:5" ht="21" customHeight="1">
      <c r="A4" s="50">
        <v>1</v>
      </c>
      <c r="B4" s="47" t="s">
        <v>90</v>
      </c>
      <c r="C4" s="50">
        <v>2</v>
      </c>
      <c r="D4" s="51">
        <v>8600</v>
      </c>
      <c r="E4" s="51">
        <f>C4*D4</f>
        <v>17200</v>
      </c>
    </row>
    <row r="5" spans="1:5" ht="21" customHeight="1">
      <c r="A5" s="52">
        <v>2</v>
      </c>
      <c r="B5" s="48" t="s">
        <v>91</v>
      </c>
      <c r="C5" s="52">
        <v>1</v>
      </c>
      <c r="D5" s="53">
        <v>3500</v>
      </c>
      <c r="E5" s="51">
        <f aca="true" t="shared" si="0" ref="E5:E36">C5*D5</f>
        <v>3500</v>
      </c>
    </row>
    <row r="6" spans="1:5" ht="21" customHeight="1">
      <c r="A6" s="50">
        <v>3</v>
      </c>
      <c r="B6" s="48" t="s">
        <v>92</v>
      </c>
      <c r="C6" s="52">
        <v>1</v>
      </c>
      <c r="D6" s="53">
        <v>1600</v>
      </c>
      <c r="E6" s="51">
        <f t="shared" si="0"/>
        <v>1600</v>
      </c>
    </row>
    <row r="7" spans="1:5" ht="21" customHeight="1">
      <c r="A7" s="52">
        <v>4</v>
      </c>
      <c r="B7" s="48" t="s">
        <v>240</v>
      </c>
      <c r="C7" s="52">
        <v>1</v>
      </c>
      <c r="D7" s="53">
        <v>1800</v>
      </c>
      <c r="E7" s="51">
        <f t="shared" si="0"/>
        <v>1800</v>
      </c>
    </row>
    <row r="8" spans="1:5" ht="21" customHeight="1">
      <c r="A8" s="50">
        <v>5</v>
      </c>
      <c r="B8" s="48" t="s">
        <v>93</v>
      </c>
      <c r="C8" s="52">
        <v>1</v>
      </c>
      <c r="D8" s="53">
        <v>26000</v>
      </c>
      <c r="E8" s="51">
        <f t="shared" si="0"/>
        <v>26000</v>
      </c>
    </row>
    <row r="9" spans="1:5" ht="21" customHeight="1">
      <c r="A9" s="52">
        <v>6</v>
      </c>
      <c r="B9" s="48" t="s">
        <v>95</v>
      </c>
      <c r="C9" s="52">
        <v>1</v>
      </c>
      <c r="D9" s="53">
        <v>1400</v>
      </c>
      <c r="E9" s="51">
        <f t="shared" si="0"/>
        <v>1400</v>
      </c>
    </row>
    <row r="10" spans="1:5" ht="21" customHeight="1">
      <c r="A10" s="50">
        <v>7</v>
      </c>
      <c r="B10" s="48" t="s">
        <v>241</v>
      </c>
      <c r="C10" s="52">
        <v>1</v>
      </c>
      <c r="D10" s="53">
        <v>800</v>
      </c>
      <c r="E10" s="51">
        <f t="shared" si="0"/>
        <v>800</v>
      </c>
    </row>
    <row r="11" spans="1:5" ht="21" customHeight="1">
      <c r="A11" s="52">
        <v>8</v>
      </c>
      <c r="B11" s="48" t="s">
        <v>241</v>
      </c>
      <c r="C11" s="52">
        <v>8</v>
      </c>
      <c r="D11" s="53">
        <v>1800</v>
      </c>
      <c r="E11" s="51">
        <f t="shared" si="0"/>
        <v>14400</v>
      </c>
    </row>
    <row r="12" spans="1:5" ht="21" customHeight="1">
      <c r="A12" s="50">
        <v>9</v>
      </c>
      <c r="B12" s="48" t="s">
        <v>242</v>
      </c>
      <c r="C12" s="52">
        <v>2</v>
      </c>
      <c r="D12" s="53">
        <v>2300</v>
      </c>
      <c r="E12" s="51">
        <f t="shared" si="0"/>
        <v>4600</v>
      </c>
    </row>
    <row r="13" spans="1:5" ht="21" customHeight="1">
      <c r="A13" s="52">
        <v>10</v>
      </c>
      <c r="B13" s="48" t="s">
        <v>242</v>
      </c>
      <c r="C13" s="52">
        <v>9</v>
      </c>
      <c r="D13" s="53">
        <v>2600</v>
      </c>
      <c r="E13" s="51">
        <f t="shared" si="0"/>
        <v>23400</v>
      </c>
    </row>
    <row r="14" spans="1:5" ht="21" customHeight="1">
      <c r="A14" s="50">
        <v>11</v>
      </c>
      <c r="B14" s="48" t="s">
        <v>102</v>
      </c>
      <c r="C14" s="52">
        <v>1</v>
      </c>
      <c r="D14" s="53">
        <v>7400</v>
      </c>
      <c r="E14" s="51">
        <f t="shared" si="0"/>
        <v>7400</v>
      </c>
    </row>
    <row r="15" spans="1:5" ht="21" customHeight="1">
      <c r="A15" s="52">
        <v>12</v>
      </c>
      <c r="B15" s="48" t="s">
        <v>103</v>
      </c>
      <c r="C15" s="52">
        <v>1</v>
      </c>
      <c r="D15" s="53">
        <v>2800</v>
      </c>
      <c r="E15" s="51">
        <f t="shared" si="0"/>
        <v>2800</v>
      </c>
    </row>
    <row r="16" spans="1:5" ht="21" customHeight="1">
      <c r="A16" s="50">
        <v>13</v>
      </c>
      <c r="B16" s="48" t="s">
        <v>101</v>
      </c>
      <c r="C16" s="52">
        <v>45</v>
      </c>
      <c r="D16" s="53">
        <v>180</v>
      </c>
      <c r="E16" s="51">
        <f t="shared" si="0"/>
        <v>8100</v>
      </c>
    </row>
    <row r="17" spans="1:5" ht="21" customHeight="1">
      <c r="A17" s="52">
        <v>14</v>
      </c>
      <c r="B17" s="48" t="s">
        <v>183</v>
      </c>
      <c r="C17" s="52">
        <v>1</v>
      </c>
      <c r="D17" s="53">
        <v>1300</v>
      </c>
      <c r="E17" s="51">
        <f t="shared" si="0"/>
        <v>1300</v>
      </c>
    </row>
    <row r="18" spans="1:5" ht="21" customHeight="1">
      <c r="A18" s="50">
        <v>15</v>
      </c>
      <c r="B18" s="48" t="s">
        <v>140</v>
      </c>
      <c r="C18" s="52">
        <v>83</v>
      </c>
      <c r="D18" s="53">
        <v>120</v>
      </c>
      <c r="E18" s="51">
        <f t="shared" si="0"/>
        <v>9960</v>
      </c>
    </row>
    <row r="19" spans="1:5" ht="21" customHeight="1">
      <c r="A19" s="52">
        <v>16</v>
      </c>
      <c r="B19" s="48" t="s">
        <v>104</v>
      </c>
      <c r="C19" s="52">
        <v>4</v>
      </c>
      <c r="D19" s="53">
        <v>2300</v>
      </c>
      <c r="E19" s="51">
        <f t="shared" si="0"/>
        <v>9200</v>
      </c>
    </row>
    <row r="20" spans="1:5" ht="21" customHeight="1">
      <c r="A20" s="50">
        <v>17</v>
      </c>
      <c r="B20" s="48" t="s">
        <v>104</v>
      </c>
      <c r="C20" s="52">
        <v>6</v>
      </c>
      <c r="D20" s="53">
        <v>2500</v>
      </c>
      <c r="E20" s="51">
        <f t="shared" si="0"/>
        <v>15000</v>
      </c>
    </row>
    <row r="21" spans="1:5" ht="21" customHeight="1">
      <c r="A21" s="52">
        <v>18</v>
      </c>
      <c r="B21" s="48" t="s">
        <v>110</v>
      </c>
      <c r="C21" s="52">
        <v>2</v>
      </c>
      <c r="D21" s="53">
        <v>2300</v>
      </c>
      <c r="E21" s="51">
        <f t="shared" si="0"/>
        <v>4600</v>
      </c>
    </row>
    <row r="22" spans="1:5" ht="21" customHeight="1">
      <c r="A22" s="50">
        <v>19</v>
      </c>
      <c r="B22" s="48" t="s">
        <v>105</v>
      </c>
      <c r="C22" s="52">
        <v>2</v>
      </c>
      <c r="D22" s="53">
        <v>2300</v>
      </c>
      <c r="E22" s="51">
        <f t="shared" si="0"/>
        <v>4600</v>
      </c>
    </row>
    <row r="23" spans="1:5" ht="21" customHeight="1">
      <c r="A23" s="52">
        <v>20</v>
      </c>
      <c r="B23" s="48" t="s">
        <v>105</v>
      </c>
      <c r="C23" s="52">
        <v>2</v>
      </c>
      <c r="D23" s="53">
        <v>2200</v>
      </c>
      <c r="E23" s="51">
        <f t="shared" si="0"/>
        <v>4400</v>
      </c>
    </row>
    <row r="24" spans="1:5" ht="21" customHeight="1">
      <c r="A24" s="50">
        <v>21</v>
      </c>
      <c r="B24" s="48" t="s">
        <v>122</v>
      </c>
      <c r="C24" s="52">
        <v>11</v>
      </c>
      <c r="D24" s="53">
        <v>2550</v>
      </c>
      <c r="E24" s="51">
        <f t="shared" si="0"/>
        <v>28050</v>
      </c>
    </row>
    <row r="25" spans="1:5" ht="21" customHeight="1">
      <c r="A25" s="52">
        <v>22</v>
      </c>
      <c r="B25" s="48" t="s">
        <v>122</v>
      </c>
      <c r="C25" s="52">
        <v>16</v>
      </c>
      <c r="D25" s="53">
        <v>2700</v>
      </c>
      <c r="E25" s="51">
        <f t="shared" si="0"/>
        <v>43200</v>
      </c>
    </row>
    <row r="26" spans="1:5" ht="21" customHeight="1">
      <c r="A26" s="50">
        <v>23</v>
      </c>
      <c r="B26" s="48" t="s">
        <v>184</v>
      </c>
      <c r="C26" s="52">
        <v>2</v>
      </c>
      <c r="D26" s="53">
        <v>3000</v>
      </c>
      <c r="E26" s="51">
        <f t="shared" si="0"/>
        <v>6000</v>
      </c>
    </row>
    <row r="27" spans="1:5" ht="21" customHeight="1">
      <c r="A27" s="52">
        <v>24</v>
      </c>
      <c r="B27" s="48" t="s">
        <v>106</v>
      </c>
      <c r="C27" s="52">
        <v>1</v>
      </c>
      <c r="D27" s="53">
        <v>4200</v>
      </c>
      <c r="E27" s="51">
        <f t="shared" si="0"/>
        <v>4200</v>
      </c>
    </row>
    <row r="28" spans="1:5" ht="21" customHeight="1">
      <c r="A28" s="50">
        <v>25</v>
      </c>
      <c r="B28" s="48" t="s">
        <v>103</v>
      </c>
      <c r="C28" s="52">
        <v>13</v>
      </c>
      <c r="D28" s="53">
        <v>450</v>
      </c>
      <c r="E28" s="51">
        <f t="shared" si="0"/>
        <v>5850</v>
      </c>
    </row>
    <row r="29" spans="1:5" ht="21" customHeight="1">
      <c r="A29" s="52">
        <v>26</v>
      </c>
      <c r="B29" s="48" t="s">
        <v>115</v>
      </c>
      <c r="C29" s="52">
        <v>1</v>
      </c>
      <c r="D29" s="53">
        <v>3000</v>
      </c>
      <c r="E29" s="51">
        <f t="shared" si="0"/>
        <v>3000</v>
      </c>
    </row>
    <row r="30" spans="1:5" ht="21" customHeight="1">
      <c r="A30" s="50">
        <v>27</v>
      </c>
      <c r="B30" s="48" t="s">
        <v>109</v>
      </c>
      <c r="C30" s="52">
        <v>1</v>
      </c>
      <c r="D30" s="53">
        <v>72000</v>
      </c>
      <c r="E30" s="51">
        <f t="shared" si="0"/>
        <v>72000</v>
      </c>
    </row>
    <row r="31" spans="1:5" ht="21" customHeight="1">
      <c r="A31" s="52">
        <v>28</v>
      </c>
      <c r="B31" s="48" t="s">
        <v>163</v>
      </c>
      <c r="C31" s="52">
        <v>1</v>
      </c>
      <c r="D31" s="53">
        <v>99000</v>
      </c>
      <c r="E31" s="51">
        <f t="shared" si="0"/>
        <v>99000</v>
      </c>
    </row>
    <row r="32" spans="1:5" ht="21" customHeight="1">
      <c r="A32" s="50">
        <v>29</v>
      </c>
      <c r="B32" s="48" t="s">
        <v>133</v>
      </c>
      <c r="C32" s="52">
        <v>2</v>
      </c>
      <c r="D32" s="53">
        <v>2000</v>
      </c>
      <c r="E32" s="51">
        <f t="shared" si="0"/>
        <v>4000</v>
      </c>
    </row>
    <row r="33" spans="1:5" ht="21" customHeight="1">
      <c r="A33" s="52">
        <v>30</v>
      </c>
      <c r="B33" s="48" t="s">
        <v>144</v>
      </c>
      <c r="C33" s="52">
        <v>2</v>
      </c>
      <c r="D33" s="53">
        <v>2080</v>
      </c>
      <c r="E33" s="53">
        <f t="shared" si="0"/>
        <v>4160</v>
      </c>
    </row>
    <row r="34" spans="1:6" ht="21" customHeight="1">
      <c r="A34" s="52">
        <v>31</v>
      </c>
      <c r="B34" s="48" t="s">
        <v>144</v>
      </c>
      <c r="C34" s="52">
        <v>2</v>
      </c>
      <c r="D34" s="53">
        <v>3200</v>
      </c>
      <c r="E34" s="53">
        <f t="shared" si="0"/>
        <v>6400</v>
      </c>
      <c r="F34" s="82"/>
    </row>
    <row r="35" spans="1:6" ht="21" customHeight="1">
      <c r="A35" s="52">
        <v>32</v>
      </c>
      <c r="B35" s="48" t="s">
        <v>436</v>
      </c>
      <c r="C35" s="52">
        <v>1</v>
      </c>
      <c r="D35" s="53">
        <v>3000</v>
      </c>
      <c r="E35" s="53">
        <f t="shared" si="0"/>
        <v>3000</v>
      </c>
      <c r="F35" s="82"/>
    </row>
    <row r="36" spans="1:6" ht="21" customHeight="1">
      <c r="A36" s="73">
        <v>33</v>
      </c>
      <c r="B36" s="72" t="s">
        <v>436</v>
      </c>
      <c r="C36" s="73">
        <v>2</v>
      </c>
      <c r="D36" s="79">
        <v>1000</v>
      </c>
      <c r="E36" s="79">
        <f t="shared" si="0"/>
        <v>2000</v>
      </c>
      <c r="F36" s="82">
        <f>SUM(E4:E36)</f>
        <v>442920</v>
      </c>
    </row>
    <row r="37" spans="1:5" ht="21" customHeight="1">
      <c r="A37" s="272" t="s">
        <v>180</v>
      </c>
      <c r="B37" s="272"/>
      <c r="C37" s="272"/>
      <c r="D37" s="272"/>
      <c r="E37" s="272"/>
    </row>
    <row r="38" spans="1:5" ht="21" customHeight="1">
      <c r="A38" s="45" t="s">
        <v>55</v>
      </c>
      <c r="B38" s="45" t="s">
        <v>0</v>
      </c>
      <c r="C38" s="45" t="s">
        <v>94</v>
      </c>
      <c r="D38" s="45" t="s">
        <v>175</v>
      </c>
      <c r="E38" s="45" t="s">
        <v>176</v>
      </c>
    </row>
    <row r="39" spans="1:5" ht="21" customHeight="1">
      <c r="A39" s="83">
        <v>34</v>
      </c>
      <c r="B39" s="68" t="s">
        <v>123</v>
      </c>
      <c r="C39" s="83">
        <v>1</v>
      </c>
      <c r="D39" s="69">
        <v>10700</v>
      </c>
      <c r="E39" s="69">
        <f>C39*D39</f>
        <v>10700</v>
      </c>
    </row>
    <row r="40" spans="1:5" ht="21" customHeight="1">
      <c r="A40" s="50">
        <v>35</v>
      </c>
      <c r="B40" s="48" t="s">
        <v>127</v>
      </c>
      <c r="C40" s="52">
        <v>1</v>
      </c>
      <c r="D40" s="53">
        <v>2000</v>
      </c>
      <c r="E40" s="51">
        <f aca="true" t="shared" si="1" ref="E40:E98">C40*D40</f>
        <v>2000</v>
      </c>
    </row>
    <row r="41" spans="1:5" ht="21" customHeight="1">
      <c r="A41" s="50">
        <v>36</v>
      </c>
      <c r="B41" s="48" t="s">
        <v>128</v>
      </c>
      <c r="C41" s="52">
        <v>19</v>
      </c>
      <c r="D41" s="53">
        <v>390</v>
      </c>
      <c r="E41" s="51">
        <f t="shared" si="1"/>
        <v>7410</v>
      </c>
    </row>
    <row r="42" spans="1:5" ht="21" customHeight="1">
      <c r="A42" s="50">
        <v>37</v>
      </c>
      <c r="B42" s="48" t="s">
        <v>159</v>
      </c>
      <c r="C42" s="52">
        <v>4</v>
      </c>
      <c r="D42" s="53">
        <v>1900</v>
      </c>
      <c r="E42" s="51">
        <f t="shared" si="1"/>
        <v>7600</v>
      </c>
    </row>
    <row r="43" spans="1:5" ht="21" customHeight="1">
      <c r="A43" s="50">
        <v>38</v>
      </c>
      <c r="B43" s="48" t="s">
        <v>185</v>
      </c>
      <c r="C43" s="52">
        <v>1</v>
      </c>
      <c r="D43" s="53">
        <v>4000</v>
      </c>
      <c r="E43" s="51">
        <f t="shared" si="1"/>
        <v>4000</v>
      </c>
    </row>
    <row r="44" spans="1:5" ht="21" customHeight="1">
      <c r="A44" s="50">
        <v>39</v>
      </c>
      <c r="B44" s="48" t="s">
        <v>131</v>
      </c>
      <c r="C44" s="52">
        <v>1</v>
      </c>
      <c r="D44" s="53">
        <v>16000</v>
      </c>
      <c r="E44" s="51">
        <f t="shared" si="1"/>
        <v>16000</v>
      </c>
    </row>
    <row r="45" spans="1:5" ht="21" customHeight="1">
      <c r="A45" s="50">
        <v>40</v>
      </c>
      <c r="B45" s="48" t="s">
        <v>132</v>
      </c>
      <c r="C45" s="52">
        <v>12</v>
      </c>
      <c r="D45" s="53">
        <v>2500</v>
      </c>
      <c r="E45" s="51">
        <f t="shared" si="1"/>
        <v>30000</v>
      </c>
    </row>
    <row r="46" spans="1:5" ht="21" customHeight="1">
      <c r="A46" s="50">
        <v>41</v>
      </c>
      <c r="B46" s="48" t="s">
        <v>134</v>
      </c>
      <c r="C46" s="52">
        <v>1</v>
      </c>
      <c r="D46" s="53">
        <v>40000</v>
      </c>
      <c r="E46" s="51">
        <f t="shared" si="1"/>
        <v>40000</v>
      </c>
    </row>
    <row r="47" spans="1:5" ht="21" customHeight="1">
      <c r="A47" s="50">
        <v>42</v>
      </c>
      <c r="B47" s="48" t="s">
        <v>139</v>
      </c>
      <c r="C47" s="52">
        <v>3</v>
      </c>
      <c r="D47" s="53">
        <v>18000</v>
      </c>
      <c r="E47" s="51">
        <f t="shared" si="1"/>
        <v>54000</v>
      </c>
    </row>
    <row r="48" spans="1:5" ht="21" customHeight="1">
      <c r="A48" s="50">
        <v>43</v>
      </c>
      <c r="B48" s="48" t="s">
        <v>147</v>
      </c>
      <c r="C48" s="52">
        <v>1</v>
      </c>
      <c r="D48" s="53">
        <v>17600</v>
      </c>
      <c r="E48" s="51">
        <f t="shared" si="1"/>
        <v>17600</v>
      </c>
    </row>
    <row r="49" spans="1:5" ht="21" customHeight="1">
      <c r="A49" s="50">
        <v>44</v>
      </c>
      <c r="B49" s="48" t="s">
        <v>155</v>
      </c>
      <c r="C49" s="52">
        <v>1</v>
      </c>
      <c r="D49" s="53">
        <v>100000</v>
      </c>
      <c r="E49" s="51">
        <f t="shared" si="1"/>
        <v>100000</v>
      </c>
    </row>
    <row r="50" spans="1:5" ht="21" customHeight="1">
      <c r="A50" s="50">
        <v>45</v>
      </c>
      <c r="B50" s="48" t="s">
        <v>192</v>
      </c>
      <c r="C50" s="52">
        <v>2</v>
      </c>
      <c r="D50" s="53">
        <v>7500</v>
      </c>
      <c r="E50" s="51">
        <f t="shared" si="1"/>
        <v>15000</v>
      </c>
    </row>
    <row r="51" spans="1:5" ht="21" customHeight="1">
      <c r="A51" s="50">
        <v>46</v>
      </c>
      <c r="B51" s="48" t="s">
        <v>191</v>
      </c>
      <c r="C51" s="52">
        <v>1</v>
      </c>
      <c r="D51" s="53">
        <v>5000</v>
      </c>
      <c r="E51" s="51">
        <f t="shared" si="1"/>
        <v>5000</v>
      </c>
    </row>
    <row r="52" spans="1:5" ht="21" customHeight="1">
      <c r="A52" s="50">
        <v>47</v>
      </c>
      <c r="B52" s="48" t="s">
        <v>199</v>
      </c>
      <c r="C52" s="52">
        <v>6</v>
      </c>
      <c r="D52" s="53">
        <v>3500</v>
      </c>
      <c r="E52" s="51">
        <f t="shared" si="1"/>
        <v>21000</v>
      </c>
    </row>
    <row r="53" spans="1:5" ht="21" customHeight="1">
      <c r="A53" s="50">
        <v>48</v>
      </c>
      <c r="B53" s="48" t="s">
        <v>200</v>
      </c>
      <c r="C53" s="52">
        <v>3</v>
      </c>
      <c r="D53" s="53">
        <v>3000</v>
      </c>
      <c r="E53" s="51">
        <f t="shared" si="1"/>
        <v>9000</v>
      </c>
    </row>
    <row r="54" spans="1:5" ht="21" customHeight="1">
      <c r="A54" s="50">
        <v>49</v>
      </c>
      <c r="B54" s="48" t="s">
        <v>201</v>
      </c>
      <c r="C54" s="52">
        <v>2</v>
      </c>
      <c r="D54" s="53">
        <v>3000</v>
      </c>
      <c r="E54" s="51">
        <f t="shared" si="1"/>
        <v>6000</v>
      </c>
    </row>
    <row r="55" spans="1:5" ht="21" customHeight="1">
      <c r="A55" s="50">
        <v>50</v>
      </c>
      <c r="B55" s="48" t="s">
        <v>202</v>
      </c>
      <c r="C55" s="52">
        <v>298</v>
      </c>
      <c r="D55" s="53">
        <v>150</v>
      </c>
      <c r="E55" s="51">
        <f t="shared" si="1"/>
        <v>44700</v>
      </c>
    </row>
    <row r="56" spans="1:5" ht="21" customHeight="1">
      <c r="A56" s="50">
        <v>51</v>
      </c>
      <c r="B56" s="48" t="s">
        <v>437</v>
      </c>
      <c r="C56" s="52">
        <v>1</v>
      </c>
      <c r="D56" s="53">
        <v>4900</v>
      </c>
      <c r="E56" s="51">
        <f t="shared" si="1"/>
        <v>4900</v>
      </c>
    </row>
    <row r="57" spans="1:5" ht="21" customHeight="1">
      <c r="A57" s="50">
        <v>52</v>
      </c>
      <c r="B57" s="48" t="s">
        <v>203</v>
      </c>
      <c r="C57" s="52">
        <v>20</v>
      </c>
      <c r="D57" s="53">
        <v>1600</v>
      </c>
      <c r="E57" s="51">
        <f t="shared" si="1"/>
        <v>32000</v>
      </c>
    </row>
    <row r="58" spans="1:5" ht="21" customHeight="1">
      <c r="A58" s="50">
        <v>53</v>
      </c>
      <c r="B58" s="48" t="s">
        <v>212</v>
      </c>
      <c r="C58" s="52">
        <v>4</v>
      </c>
      <c r="D58" s="53">
        <v>2700</v>
      </c>
      <c r="E58" s="51">
        <f t="shared" si="1"/>
        <v>10800</v>
      </c>
    </row>
    <row r="59" spans="1:6" ht="21" customHeight="1">
      <c r="A59" s="50">
        <v>54</v>
      </c>
      <c r="B59" s="48" t="s">
        <v>199</v>
      </c>
      <c r="C59" s="52">
        <v>5</v>
      </c>
      <c r="D59" s="53">
        <v>4000</v>
      </c>
      <c r="E59" s="51">
        <f t="shared" si="1"/>
        <v>20000</v>
      </c>
      <c r="F59" s="82"/>
    </row>
    <row r="60" spans="1:5" ht="21" customHeight="1">
      <c r="A60" s="50">
        <v>55</v>
      </c>
      <c r="B60" s="48" t="s">
        <v>139</v>
      </c>
      <c r="C60" s="52">
        <v>1</v>
      </c>
      <c r="D60" s="53">
        <v>17700</v>
      </c>
      <c r="E60" s="51">
        <f t="shared" si="1"/>
        <v>17700</v>
      </c>
    </row>
    <row r="61" spans="1:5" ht="21" customHeight="1">
      <c r="A61" s="50">
        <v>56</v>
      </c>
      <c r="B61" s="48" t="s">
        <v>218</v>
      </c>
      <c r="C61" s="52">
        <v>3</v>
      </c>
      <c r="D61" s="53">
        <v>3000</v>
      </c>
      <c r="E61" s="51">
        <f t="shared" si="1"/>
        <v>9000</v>
      </c>
    </row>
    <row r="62" spans="1:5" ht="21" customHeight="1">
      <c r="A62" s="50">
        <v>57</v>
      </c>
      <c r="B62" s="48" t="s">
        <v>219</v>
      </c>
      <c r="C62" s="52">
        <v>2</v>
      </c>
      <c r="D62" s="53">
        <v>2700</v>
      </c>
      <c r="E62" s="51">
        <f t="shared" si="1"/>
        <v>5400</v>
      </c>
    </row>
    <row r="63" spans="1:5" ht="21" customHeight="1">
      <c r="A63" s="50">
        <v>58</v>
      </c>
      <c r="B63" s="48" t="s">
        <v>220</v>
      </c>
      <c r="C63" s="52">
        <v>4</v>
      </c>
      <c r="D63" s="53">
        <v>520</v>
      </c>
      <c r="E63" s="51">
        <f t="shared" si="1"/>
        <v>2080</v>
      </c>
    </row>
    <row r="64" spans="1:5" ht="21" customHeight="1">
      <c r="A64" s="50">
        <v>59</v>
      </c>
      <c r="B64" s="48" t="s">
        <v>221</v>
      </c>
      <c r="C64" s="52">
        <v>14</v>
      </c>
      <c r="D64" s="53">
        <v>450</v>
      </c>
      <c r="E64" s="51">
        <f t="shared" si="1"/>
        <v>6300</v>
      </c>
    </row>
    <row r="65" spans="1:5" ht="21" customHeight="1">
      <c r="A65" s="50">
        <v>60</v>
      </c>
      <c r="B65" s="48" t="s">
        <v>222</v>
      </c>
      <c r="C65" s="52">
        <v>16</v>
      </c>
      <c r="D65" s="53">
        <v>1950</v>
      </c>
      <c r="E65" s="51">
        <f t="shared" si="1"/>
        <v>31200</v>
      </c>
    </row>
    <row r="66" spans="1:5" ht="21" customHeight="1">
      <c r="A66" s="50">
        <v>61</v>
      </c>
      <c r="B66" s="48" t="s">
        <v>223</v>
      </c>
      <c r="C66" s="52">
        <v>3</v>
      </c>
      <c r="D66" s="53">
        <v>5300</v>
      </c>
      <c r="E66" s="51">
        <f t="shared" si="1"/>
        <v>15900</v>
      </c>
    </row>
    <row r="67" spans="1:5" ht="21" customHeight="1">
      <c r="A67" s="50">
        <v>62</v>
      </c>
      <c r="B67" s="48" t="s">
        <v>226</v>
      </c>
      <c r="C67" s="52">
        <v>5</v>
      </c>
      <c r="D67" s="53">
        <v>5300</v>
      </c>
      <c r="E67" s="51">
        <f t="shared" si="1"/>
        <v>26500</v>
      </c>
    </row>
    <row r="68" spans="1:5" ht="21" customHeight="1">
      <c r="A68" s="50">
        <v>63</v>
      </c>
      <c r="B68" s="48" t="s">
        <v>227</v>
      </c>
      <c r="C68" s="52">
        <v>5</v>
      </c>
      <c r="D68" s="53">
        <v>4000</v>
      </c>
      <c r="E68" s="51">
        <f t="shared" si="1"/>
        <v>20000</v>
      </c>
    </row>
    <row r="69" spans="1:5" ht="21" customHeight="1">
      <c r="A69" s="50">
        <v>64</v>
      </c>
      <c r="B69" s="48" t="s">
        <v>228</v>
      </c>
      <c r="C69" s="52">
        <v>1</v>
      </c>
      <c r="D69" s="53">
        <v>4500</v>
      </c>
      <c r="E69" s="51">
        <f t="shared" si="1"/>
        <v>4500</v>
      </c>
    </row>
    <row r="70" spans="1:5" ht="21" customHeight="1">
      <c r="A70" s="50">
        <v>65</v>
      </c>
      <c r="B70" s="48" t="s">
        <v>450</v>
      </c>
      <c r="C70" s="52">
        <v>2</v>
      </c>
      <c r="D70" s="53">
        <v>4650</v>
      </c>
      <c r="E70" s="51">
        <f t="shared" si="1"/>
        <v>9300</v>
      </c>
    </row>
    <row r="71" spans="1:5" ht="21" customHeight="1">
      <c r="A71" s="50">
        <v>66</v>
      </c>
      <c r="B71" s="48" t="s">
        <v>451</v>
      </c>
      <c r="C71" s="52">
        <v>2</v>
      </c>
      <c r="D71" s="53">
        <v>4500</v>
      </c>
      <c r="E71" s="51">
        <f t="shared" si="1"/>
        <v>9000</v>
      </c>
    </row>
    <row r="72" spans="1:6" ht="21" customHeight="1">
      <c r="A72" s="73">
        <v>67</v>
      </c>
      <c r="B72" s="72" t="s">
        <v>452</v>
      </c>
      <c r="C72" s="73">
        <v>1</v>
      </c>
      <c r="D72" s="79">
        <v>4000</v>
      </c>
      <c r="E72" s="79">
        <f t="shared" si="1"/>
        <v>4000</v>
      </c>
      <c r="F72" s="82">
        <f>SUM(E39:E72)</f>
        <v>618590</v>
      </c>
    </row>
    <row r="73" spans="1:5" ht="21" customHeight="1">
      <c r="A73" s="272" t="s">
        <v>467</v>
      </c>
      <c r="B73" s="272"/>
      <c r="C73" s="272"/>
      <c r="D73" s="272"/>
      <c r="E73" s="272"/>
    </row>
    <row r="74" spans="1:5" ht="21" customHeight="1">
      <c r="A74" s="45" t="s">
        <v>55</v>
      </c>
      <c r="B74" s="45" t="s">
        <v>0</v>
      </c>
      <c r="C74" s="45" t="s">
        <v>94</v>
      </c>
      <c r="D74" s="45" t="s">
        <v>175</v>
      </c>
      <c r="E74" s="45" t="s">
        <v>176</v>
      </c>
    </row>
    <row r="75" spans="1:5" ht="21" customHeight="1">
      <c r="A75" s="50">
        <v>68</v>
      </c>
      <c r="B75" s="48" t="s">
        <v>447</v>
      </c>
      <c r="C75" s="52">
        <v>1</v>
      </c>
      <c r="D75" s="53">
        <v>1800</v>
      </c>
      <c r="E75" s="51">
        <f t="shared" si="1"/>
        <v>1800</v>
      </c>
    </row>
    <row r="76" spans="1:5" ht="21" customHeight="1">
      <c r="A76" s="50">
        <v>69</v>
      </c>
      <c r="B76" s="48" t="s">
        <v>452</v>
      </c>
      <c r="C76" s="52">
        <v>1</v>
      </c>
      <c r="D76" s="53">
        <v>4000</v>
      </c>
      <c r="E76" s="51">
        <f t="shared" si="1"/>
        <v>4000</v>
      </c>
    </row>
    <row r="77" spans="1:5" ht="21" customHeight="1">
      <c r="A77" s="50">
        <v>70</v>
      </c>
      <c r="B77" s="48" t="s">
        <v>454</v>
      </c>
      <c r="C77" s="52">
        <v>1</v>
      </c>
      <c r="D77" s="53">
        <v>4500</v>
      </c>
      <c r="E77" s="51">
        <f t="shared" si="1"/>
        <v>4500</v>
      </c>
    </row>
    <row r="78" spans="1:5" ht="21" customHeight="1">
      <c r="A78" s="50">
        <v>71</v>
      </c>
      <c r="B78" s="48" t="s">
        <v>455</v>
      </c>
      <c r="C78" s="52">
        <v>1</v>
      </c>
      <c r="D78" s="53">
        <v>4900</v>
      </c>
      <c r="E78" s="51">
        <f t="shared" si="1"/>
        <v>4900</v>
      </c>
    </row>
    <row r="79" spans="1:5" ht="21" customHeight="1">
      <c r="A79" s="50">
        <v>72</v>
      </c>
      <c r="B79" s="48" t="s">
        <v>456</v>
      </c>
      <c r="C79" s="52">
        <v>1</v>
      </c>
      <c r="D79" s="53">
        <v>3500</v>
      </c>
      <c r="E79" s="51">
        <f t="shared" si="1"/>
        <v>3500</v>
      </c>
    </row>
    <row r="80" spans="1:5" ht="21" customHeight="1">
      <c r="A80" s="50">
        <v>73</v>
      </c>
      <c r="B80" s="48" t="s">
        <v>439</v>
      </c>
      <c r="C80" s="52">
        <v>1</v>
      </c>
      <c r="D80" s="53">
        <v>3700</v>
      </c>
      <c r="E80" s="51">
        <f t="shared" si="1"/>
        <v>3700</v>
      </c>
    </row>
    <row r="81" spans="1:5" ht="21" customHeight="1">
      <c r="A81" s="50">
        <v>74</v>
      </c>
      <c r="B81" s="48" t="s">
        <v>457</v>
      </c>
      <c r="C81" s="52">
        <v>2</v>
      </c>
      <c r="D81" s="53">
        <v>890</v>
      </c>
      <c r="E81" s="51">
        <f t="shared" si="1"/>
        <v>1780</v>
      </c>
    </row>
    <row r="82" spans="1:5" ht="21" customHeight="1">
      <c r="A82" s="50">
        <v>75</v>
      </c>
      <c r="B82" s="48" t="s">
        <v>202</v>
      </c>
      <c r="C82" s="52">
        <v>300</v>
      </c>
      <c r="D82" s="53">
        <v>180</v>
      </c>
      <c r="E82" s="51">
        <f t="shared" si="1"/>
        <v>54000</v>
      </c>
    </row>
    <row r="83" spans="1:5" ht="21" customHeight="1">
      <c r="A83" s="50">
        <v>76</v>
      </c>
      <c r="B83" s="48" t="s">
        <v>447</v>
      </c>
      <c r="C83" s="52">
        <v>5</v>
      </c>
      <c r="D83" s="53">
        <v>2600</v>
      </c>
      <c r="E83" s="51">
        <f t="shared" si="1"/>
        <v>13000</v>
      </c>
    </row>
    <row r="84" spans="1:5" ht="21" customHeight="1">
      <c r="A84" s="50">
        <v>77</v>
      </c>
      <c r="B84" s="48" t="s">
        <v>139</v>
      </c>
      <c r="C84" s="52">
        <v>2</v>
      </c>
      <c r="D84" s="53">
        <v>18000</v>
      </c>
      <c r="E84" s="51">
        <f t="shared" si="1"/>
        <v>36000</v>
      </c>
    </row>
    <row r="85" spans="1:5" ht="21" customHeight="1">
      <c r="A85" s="50">
        <v>78</v>
      </c>
      <c r="B85" s="48" t="s">
        <v>127</v>
      </c>
      <c r="C85" s="52">
        <v>1</v>
      </c>
      <c r="D85" s="53">
        <v>9800</v>
      </c>
      <c r="E85" s="51">
        <f t="shared" si="1"/>
        <v>9800</v>
      </c>
    </row>
    <row r="86" spans="1:5" ht="21" customHeight="1">
      <c r="A86" s="50">
        <v>79</v>
      </c>
      <c r="B86" s="48" t="s">
        <v>147</v>
      </c>
      <c r="C86" s="52">
        <v>1</v>
      </c>
      <c r="D86" s="53">
        <v>14873</v>
      </c>
      <c r="E86" s="51">
        <f t="shared" si="1"/>
        <v>14873</v>
      </c>
    </row>
    <row r="87" spans="1:5" ht="21" customHeight="1">
      <c r="A87" s="50">
        <v>80</v>
      </c>
      <c r="B87" s="48" t="s">
        <v>450</v>
      </c>
      <c r="C87" s="52">
        <v>1</v>
      </c>
      <c r="D87" s="53">
        <v>4900</v>
      </c>
      <c r="E87" s="51">
        <f t="shared" si="1"/>
        <v>4900</v>
      </c>
    </row>
    <row r="88" spans="1:5" ht="21" customHeight="1">
      <c r="A88" s="50">
        <v>81</v>
      </c>
      <c r="B88" s="48" t="s">
        <v>447</v>
      </c>
      <c r="C88" s="52">
        <v>1</v>
      </c>
      <c r="D88" s="53">
        <v>1800</v>
      </c>
      <c r="E88" s="51">
        <f t="shared" si="1"/>
        <v>1800</v>
      </c>
    </row>
    <row r="89" spans="1:5" ht="21" customHeight="1">
      <c r="A89" s="50">
        <v>82</v>
      </c>
      <c r="B89" s="48" t="s">
        <v>439</v>
      </c>
      <c r="C89" s="52">
        <v>2</v>
      </c>
      <c r="D89" s="53">
        <v>3700</v>
      </c>
      <c r="E89" s="51">
        <f t="shared" si="1"/>
        <v>7400</v>
      </c>
    </row>
    <row r="90" spans="1:5" ht="21" customHeight="1">
      <c r="A90" s="50">
        <v>83</v>
      </c>
      <c r="B90" s="48" t="s">
        <v>461</v>
      </c>
      <c r="C90" s="52">
        <v>6</v>
      </c>
      <c r="D90" s="53">
        <v>3500</v>
      </c>
      <c r="E90" s="51">
        <f t="shared" si="1"/>
        <v>21000</v>
      </c>
    </row>
    <row r="91" spans="1:5" ht="21" customHeight="1">
      <c r="A91" s="50">
        <v>84</v>
      </c>
      <c r="B91" s="48" t="s">
        <v>461</v>
      </c>
      <c r="C91" s="52">
        <v>2</v>
      </c>
      <c r="D91" s="53">
        <v>2000</v>
      </c>
      <c r="E91" s="51">
        <f t="shared" si="1"/>
        <v>4000</v>
      </c>
    </row>
    <row r="92" spans="1:5" ht="21" customHeight="1">
      <c r="A92" s="50">
        <v>85</v>
      </c>
      <c r="B92" s="48" t="s">
        <v>462</v>
      </c>
      <c r="C92" s="52">
        <v>1</v>
      </c>
      <c r="D92" s="53">
        <v>3500</v>
      </c>
      <c r="E92" s="51">
        <f t="shared" si="1"/>
        <v>3500</v>
      </c>
    </row>
    <row r="93" spans="1:5" ht="21" customHeight="1">
      <c r="A93" s="50">
        <v>86</v>
      </c>
      <c r="B93" s="48" t="s">
        <v>463</v>
      </c>
      <c r="C93" s="52">
        <v>2</v>
      </c>
      <c r="D93" s="53">
        <v>1800</v>
      </c>
      <c r="E93" s="51">
        <f t="shared" si="1"/>
        <v>3600</v>
      </c>
    </row>
    <row r="94" spans="1:5" ht="21" customHeight="1">
      <c r="A94" s="50">
        <v>87</v>
      </c>
      <c r="B94" s="48" t="s">
        <v>441</v>
      </c>
      <c r="C94" s="52">
        <v>2</v>
      </c>
      <c r="D94" s="53">
        <v>1200</v>
      </c>
      <c r="E94" s="51">
        <f t="shared" si="1"/>
        <v>2400</v>
      </c>
    </row>
    <row r="95" spans="1:5" ht="21" customHeight="1">
      <c r="A95" s="50">
        <v>88</v>
      </c>
      <c r="B95" s="48" t="s">
        <v>442</v>
      </c>
      <c r="C95" s="52">
        <v>8</v>
      </c>
      <c r="D95" s="53">
        <v>2600</v>
      </c>
      <c r="E95" s="51">
        <f t="shared" si="1"/>
        <v>20800</v>
      </c>
    </row>
    <row r="96" spans="1:5" ht="21" customHeight="1">
      <c r="A96" s="50">
        <v>89</v>
      </c>
      <c r="B96" s="48" t="s">
        <v>443</v>
      </c>
      <c r="C96" s="52">
        <v>36</v>
      </c>
      <c r="D96" s="53">
        <v>550</v>
      </c>
      <c r="E96" s="51">
        <f t="shared" si="1"/>
        <v>19800</v>
      </c>
    </row>
    <row r="97" spans="1:5" ht="21" customHeight="1">
      <c r="A97" s="50">
        <v>90</v>
      </c>
      <c r="B97" s="48" t="s">
        <v>461</v>
      </c>
      <c r="C97" s="52">
        <v>1</v>
      </c>
      <c r="D97" s="53">
        <v>1800</v>
      </c>
      <c r="E97" s="51">
        <f t="shared" si="1"/>
        <v>1800</v>
      </c>
    </row>
    <row r="98" spans="1:6" ht="21" customHeight="1">
      <c r="A98" s="50">
        <v>91</v>
      </c>
      <c r="B98" s="48" t="s">
        <v>442</v>
      </c>
      <c r="C98" s="52">
        <v>1</v>
      </c>
      <c r="D98" s="53">
        <v>2600</v>
      </c>
      <c r="E98" s="79">
        <f t="shared" si="1"/>
        <v>2600</v>
      </c>
      <c r="F98" s="82">
        <f>SUM(E75:E98)</f>
        <v>245453</v>
      </c>
    </row>
    <row r="99" spans="1:5" ht="21" customHeight="1" thickBot="1">
      <c r="A99" s="192"/>
      <c r="B99" s="106"/>
      <c r="C99" s="193"/>
      <c r="D99" s="194"/>
      <c r="E99" s="134">
        <f>F36+F72+F98</f>
        <v>1306963</v>
      </c>
    </row>
    <row r="100" spans="1:5" ht="21" customHeight="1" thickTop="1">
      <c r="A100" s="43"/>
      <c r="B100" s="76"/>
      <c r="C100" s="76"/>
      <c r="D100" s="76"/>
      <c r="E100" s="86"/>
    </row>
    <row r="101" spans="1:5" ht="21" customHeight="1">
      <c r="A101" s="43"/>
      <c r="B101" s="76"/>
      <c r="C101" s="76"/>
      <c r="D101" s="76"/>
      <c r="E101" s="86"/>
    </row>
    <row r="102" spans="1:5" ht="21" customHeight="1">
      <c r="A102" s="43"/>
      <c r="B102" s="76"/>
      <c r="C102" s="76"/>
      <c r="D102" s="76"/>
      <c r="E102" s="86"/>
    </row>
    <row r="103" spans="1:5" ht="21" customHeight="1">
      <c r="A103" s="43"/>
      <c r="B103" s="76"/>
      <c r="C103" s="76"/>
      <c r="D103" s="76"/>
      <c r="E103" s="86"/>
    </row>
    <row r="104" spans="1:5" ht="21" customHeight="1">
      <c r="A104" s="43"/>
      <c r="B104" s="76"/>
      <c r="C104" s="76"/>
      <c r="D104" s="76"/>
      <c r="E104" s="86"/>
    </row>
    <row r="105" spans="1:5" ht="21" customHeight="1">
      <c r="A105" s="43"/>
      <c r="B105" s="76"/>
      <c r="C105" s="76"/>
      <c r="D105" s="76"/>
      <c r="E105" s="86"/>
    </row>
    <row r="106" spans="1:5" ht="21" customHeight="1">
      <c r="A106" s="43"/>
      <c r="B106" s="76"/>
      <c r="C106" s="76"/>
      <c r="D106" s="76"/>
      <c r="E106" s="86"/>
    </row>
    <row r="107" spans="1:5" ht="21" customHeight="1">
      <c r="A107" s="43"/>
      <c r="B107" s="76"/>
      <c r="C107" s="76"/>
      <c r="D107" s="76"/>
      <c r="E107" s="86"/>
    </row>
    <row r="108" spans="1:5" ht="21" customHeight="1">
      <c r="A108" s="43"/>
      <c r="B108" s="76"/>
      <c r="C108" s="76"/>
      <c r="D108" s="76"/>
      <c r="E108" s="86"/>
    </row>
    <row r="109" spans="1:5" ht="21" customHeight="1">
      <c r="A109" s="272" t="s">
        <v>231</v>
      </c>
      <c r="B109" s="272"/>
      <c r="C109" s="272"/>
      <c r="D109" s="272"/>
      <c r="E109" s="272"/>
    </row>
    <row r="110" spans="1:5" ht="21" customHeight="1">
      <c r="A110" s="45" t="s">
        <v>55</v>
      </c>
      <c r="B110" s="45" t="s">
        <v>0</v>
      </c>
      <c r="C110" s="45" t="s">
        <v>94</v>
      </c>
      <c r="D110" s="45" t="s">
        <v>175</v>
      </c>
      <c r="E110" s="45" t="s">
        <v>176</v>
      </c>
    </row>
    <row r="111" spans="1:5" ht="21" customHeight="1">
      <c r="A111" s="50">
        <v>1</v>
      </c>
      <c r="B111" s="48" t="s">
        <v>116</v>
      </c>
      <c r="C111" s="52">
        <v>1</v>
      </c>
      <c r="D111" s="53">
        <v>42000</v>
      </c>
      <c r="E111" s="51">
        <f>D111*C111</f>
        <v>42000</v>
      </c>
    </row>
    <row r="112" spans="1:5" ht="21" customHeight="1">
      <c r="A112" s="52">
        <v>2</v>
      </c>
      <c r="B112" s="81" t="s">
        <v>243</v>
      </c>
      <c r="C112" s="80">
        <v>1</v>
      </c>
      <c r="D112" s="74">
        <v>34600</v>
      </c>
      <c r="E112" s="74">
        <f>D112*C112</f>
        <v>34600</v>
      </c>
    </row>
    <row r="113" spans="1:5" ht="21" customHeight="1">
      <c r="A113" s="50">
        <v>3</v>
      </c>
      <c r="B113" s="47" t="s">
        <v>136</v>
      </c>
      <c r="C113" s="50">
        <v>1</v>
      </c>
      <c r="D113" s="51">
        <v>57800</v>
      </c>
      <c r="E113" s="51">
        <f>D113*C113</f>
        <v>57800</v>
      </c>
    </row>
    <row r="114" spans="1:5" ht="21" customHeight="1">
      <c r="A114" s="52"/>
      <c r="B114" s="48" t="s">
        <v>137</v>
      </c>
      <c r="C114" s="52"/>
      <c r="D114" s="53"/>
      <c r="E114" s="51"/>
    </row>
    <row r="115" spans="1:5" ht="21" customHeight="1">
      <c r="A115" s="50">
        <v>4</v>
      </c>
      <c r="B115" s="47" t="s">
        <v>194</v>
      </c>
      <c r="C115" s="52">
        <v>1</v>
      </c>
      <c r="D115" s="53">
        <v>35200</v>
      </c>
      <c r="E115" s="51">
        <v>35200</v>
      </c>
    </row>
    <row r="116" spans="1:5" ht="21" customHeight="1">
      <c r="A116" s="52"/>
      <c r="B116" s="48" t="s">
        <v>193</v>
      </c>
      <c r="C116" s="52"/>
      <c r="D116" s="53"/>
      <c r="E116" s="51"/>
    </row>
    <row r="117" spans="1:5" ht="21" customHeight="1">
      <c r="A117" s="50">
        <v>5</v>
      </c>
      <c r="B117" s="47" t="s">
        <v>195</v>
      </c>
      <c r="C117" s="52">
        <v>1</v>
      </c>
      <c r="D117" s="53">
        <v>31500</v>
      </c>
      <c r="E117" s="51">
        <v>31500</v>
      </c>
    </row>
    <row r="118" spans="1:5" ht="21" customHeight="1">
      <c r="A118" s="52"/>
      <c r="B118" s="48" t="s">
        <v>193</v>
      </c>
      <c r="C118" s="52"/>
      <c r="D118" s="53"/>
      <c r="E118" s="51"/>
    </row>
    <row r="119" spans="1:5" ht="21" customHeight="1">
      <c r="A119" s="50">
        <v>6</v>
      </c>
      <c r="B119" s="48" t="s">
        <v>136</v>
      </c>
      <c r="C119" s="52">
        <v>1</v>
      </c>
      <c r="D119" s="53">
        <v>36000</v>
      </c>
      <c r="E119" s="51">
        <v>36000</v>
      </c>
    </row>
    <row r="120" spans="1:5" ht="21" customHeight="1">
      <c r="A120" s="52">
        <v>7</v>
      </c>
      <c r="B120" s="48" t="s">
        <v>142</v>
      </c>
      <c r="C120" s="52">
        <v>1</v>
      </c>
      <c r="D120" s="53">
        <v>23433</v>
      </c>
      <c r="E120" s="51">
        <f aca="true" t="shared" si="2" ref="E120:E151">D120*C120</f>
        <v>23433</v>
      </c>
    </row>
    <row r="121" spans="1:5" ht="21" customHeight="1">
      <c r="A121" s="50">
        <v>8</v>
      </c>
      <c r="B121" s="48" t="s">
        <v>143</v>
      </c>
      <c r="C121" s="52">
        <v>2</v>
      </c>
      <c r="D121" s="53">
        <v>1687</v>
      </c>
      <c r="E121" s="51">
        <f t="shared" si="2"/>
        <v>3374</v>
      </c>
    </row>
    <row r="122" spans="1:5" ht="21" customHeight="1">
      <c r="A122" s="52">
        <v>9</v>
      </c>
      <c r="B122" s="48" t="s">
        <v>145</v>
      </c>
      <c r="C122" s="52">
        <v>1</v>
      </c>
      <c r="D122" s="53">
        <v>7090</v>
      </c>
      <c r="E122" s="51">
        <f t="shared" si="2"/>
        <v>7090</v>
      </c>
    </row>
    <row r="123" spans="1:5" ht="21" customHeight="1">
      <c r="A123" s="50">
        <v>10</v>
      </c>
      <c r="B123" s="48" t="s">
        <v>142</v>
      </c>
      <c r="C123" s="52">
        <v>1</v>
      </c>
      <c r="D123" s="53">
        <v>24600</v>
      </c>
      <c r="E123" s="51">
        <f t="shared" si="2"/>
        <v>24600</v>
      </c>
    </row>
    <row r="124" spans="1:5" ht="21" customHeight="1">
      <c r="A124" s="52">
        <v>11</v>
      </c>
      <c r="B124" s="48" t="s">
        <v>143</v>
      </c>
      <c r="C124" s="52">
        <v>2</v>
      </c>
      <c r="D124" s="53">
        <v>2800</v>
      </c>
      <c r="E124" s="51">
        <f t="shared" si="2"/>
        <v>5600</v>
      </c>
    </row>
    <row r="125" spans="1:6" ht="21" customHeight="1">
      <c r="A125" s="50">
        <v>12</v>
      </c>
      <c r="B125" s="48" t="s">
        <v>145</v>
      </c>
      <c r="C125" s="52">
        <v>1</v>
      </c>
      <c r="D125" s="53">
        <v>5400</v>
      </c>
      <c r="E125" s="51">
        <f t="shared" si="2"/>
        <v>5400</v>
      </c>
      <c r="F125" s="82"/>
    </row>
    <row r="126" spans="1:6" ht="21" customHeight="1">
      <c r="A126" s="52">
        <v>13</v>
      </c>
      <c r="B126" s="48" t="s">
        <v>142</v>
      </c>
      <c r="C126" s="52">
        <v>1</v>
      </c>
      <c r="D126" s="53">
        <v>30500</v>
      </c>
      <c r="E126" s="51">
        <f t="shared" si="2"/>
        <v>30500</v>
      </c>
      <c r="F126" s="82"/>
    </row>
    <row r="127" spans="1:6" ht="21" customHeight="1">
      <c r="A127" s="50">
        <v>14</v>
      </c>
      <c r="B127" s="48" t="s">
        <v>145</v>
      </c>
      <c r="C127" s="52">
        <v>1</v>
      </c>
      <c r="D127" s="53">
        <v>9500</v>
      </c>
      <c r="E127" s="51">
        <f t="shared" si="2"/>
        <v>9500</v>
      </c>
      <c r="F127" s="82"/>
    </row>
    <row r="128" spans="1:6" ht="21" customHeight="1">
      <c r="A128" s="52">
        <v>15</v>
      </c>
      <c r="B128" s="48" t="s">
        <v>145</v>
      </c>
      <c r="C128" s="52">
        <v>1</v>
      </c>
      <c r="D128" s="53">
        <v>8500</v>
      </c>
      <c r="E128" s="51">
        <f t="shared" si="2"/>
        <v>8500</v>
      </c>
      <c r="F128" s="82"/>
    </row>
    <row r="129" spans="1:6" ht="21" customHeight="1">
      <c r="A129" s="50">
        <v>16</v>
      </c>
      <c r="B129" s="48" t="s">
        <v>142</v>
      </c>
      <c r="C129" s="52">
        <v>1</v>
      </c>
      <c r="D129" s="53">
        <v>26600</v>
      </c>
      <c r="E129" s="51">
        <f t="shared" si="2"/>
        <v>26600</v>
      </c>
      <c r="F129" s="82"/>
    </row>
    <row r="130" spans="1:5" ht="21" customHeight="1">
      <c r="A130" s="52">
        <v>17</v>
      </c>
      <c r="B130" s="48" t="s">
        <v>143</v>
      </c>
      <c r="C130" s="52">
        <v>2</v>
      </c>
      <c r="D130" s="53">
        <v>2950</v>
      </c>
      <c r="E130" s="51">
        <f t="shared" si="2"/>
        <v>5900</v>
      </c>
    </row>
    <row r="131" spans="1:5" ht="21" customHeight="1">
      <c r="A131" s="50">
        <v>18</v>
      </c>
      <c r="B131" s="48" t="s">
        <v>165</v>
      </c>
      <c r="C131" s="52">
        <v>2</v>
      </c>
      <c r="D131" s="53">
        <v>4250</v>
      </c>
      <c r="E131" s="51">
        <f t="shared" si="2"/>
        <v>8500</v>
      </c>
    </row>
    <row r="132" spans="1:5" ht="21" customHeight="1">
      <c r="A132" s="52">
        <v>19</v>
      </c>
      <c r="B132" s="48" t="s">
        <v>166</v>
      </c>
      <c r="C132" s="52">
        <v>1</v>
      </c>
      <c r="D132" s="53">
        <v>29850</v>
      </c>
      <c r="E132" s="51">
        <f t="shared" si="2"/>
        <v>29850</v>
      </c>
    </row>
    <row r="133" spans="1:5" ht="21" customHeight="1">
      <c r="A133" s="50">
        <v>20</v>
      </c>
      <c r="B133" s="48" t="s">
        <v>164</v>
      </c>
      <c r="C133" s="52">
        <v>1</v>
      </c>
      <c r="D133" s="53">
        <v>18700</v>
      </c>
      <c r="E133" s="51">
        <f t="shared" si="2"/>
        <v>18700</v>
      </c>
    </row>
    <row r="134" spans="1:5" ht="21" customHeight="1">
      <c r="A134" s="52">
        <v>21</v>
      </c>
      <c r="B134" s="48" t="s">
        <v>148</v>
      </c>
      <c r="C134" s="52">
        <v>1</v>
      </c>
      <c r="D134" s="53">
        <v>30000</v>
      </c>
      <c r="E134" s="51">
        <f t="shared" si="2"/>
        <v>30000</v>
      </c>
    </row>
    <row r="135" spans="1:5" ht="21" customHeight="1">
      <c r="A135" s="50">
        <v>22</v>
      </c>
      <c r="B135" s="48" t="s">
        <v>148</v>
      </c>
      <c r="C135" s="52">
        <v>1</v>
      </c>
      <c r="D135" s="53">
        <v>30900</v>
      </c>
      <c r="E135" s="51">
        <f t="shared" si="2"/>
        <v>30900</v>
      </c>
    </row>
    <row r="136" spans="1:5" ht="21" customHeight="1">
      <c r="A136" s="52">
        <v>23</v>
      </c>
      <c r="B136" s="48" t="s">
        <v>148</v>
      </c>
      <c r="C136" s="52">
        <v>1</v>
      </c>
      <c r="D136" s="53">
        <v>29000</v>
      </c>
      <c r="E136" s="51">
        <f t="shared" si="2"/>
        <v>29000</v>
      </c>
    </row>
    <row r="137" spans="1:5" ht="21" customHeight="1">
      <c r="A137" s="50">
        <v>24</v>
      </c>
      <c r="B137" s="48" t="s">
        <v>117</v>
      </c>
      <c r="C137" s="52">
        <v>1</v>
      </c>
      <c r="D137" s="53">
        <v>3000</v>
      </c>
      <c r="E137" s="51">
        <f t="shared" si="2"/>
        <v>3000</v>
      </c>
    </row>
    <row r="138" spans="1:5" ht="21" customHeight="1">
      <c r="A138" s="52">
        <v>25</v>
      </c>
      <c r="B138" s="48" t="s">
        <v>118</v>
      </c>
      <c r="C138" s="52">
        <v>1</v>
      </c>
      <c r="D138" s="53">
        <v>25000</v>
      </c>
      <c r="E138" s="53">
        <f t="shared" si="2"/>
        <v>25000</v>
      </c>
    </row>
    <row r="139" spans="1:5" ht="21" customHeight="1">
      <c r="A139" s="50">
        <v>26</v>
      </c>
      <c r="B139" s="47" t="s">
        <v>119</v>
      </c>
      <c r="C139" s="50">
        <v>1</v>
      </c>
      <c r="D139" s="51">
        <v>5000</v>
      </c>
      <c r="E139" s="51">
        <f t="shared" si="2"/>
        <v>5000</v>
      </c>
    </row>
    <row r="140" spans="1:5" ht="21" customHeight="1">
      <c r="A140" s="52">
        <v>27</v>
      </c>
      <c r="B140" s="48" t="s">
        <v>198</v>
      </c>
      <c r="C140" s="52">
        <v>1</v>
      </c>
      <c r="D140" s="53">
        <v>39000</v>
      </c>
      <c r="E140" s="53">
        <f t="shared" si="2"/>
        <v>39000</v>
      </c>
    </row>
    <row r="141" spans="1:5" ht="21" customHeight="1">
      <c r="A141" s="50">
        <v>28</v>
      </c>
      <c r="B141" s="48" t="s">
        <v>204</v>
      </c>
      <c r="C141" s="52">
        <v>2</v>
      </c>
      <c r="D141" s="53">
        <v>32800</v>
      </c>
      <c r="E141" s="53">
        <f t="shared" si="2"/>
        <v>65600</v>
      </c>
    </row>
    <row r="142" spans="1:5" ht="21" customHeight="1">
      <c r="A142" s="52">
        <v>29</v>
      </c>
      <c r="B142" s="48" t="s">
        <v>205</v>
      </c>
      <c r="C142" s="52">
        <v>1</v>
      </c>
      <c r="D142" s="53">
        <v>5800</v>
      </c>
      <c r="E142" s="53">
        <f t="shared" si="2"/>
        <v>5800</v>
      </c>
    </row>
    <row r="143" spans="1:5" ht="21" customHeight="1">
      <c r="A143" s="50">
        <v>30</v>
      </c>
      <c r="B143" s="48" t="s">
        <v>206</v>
      </c>
      <c r="C143" s="52">
        <v>1</v>
      </c>
      <c r="D143" s="53">
        <v>3400</v>
      </c>
      <c r="E143" s="53">
        <f t="shared" si="2"/>
        <v>3400</v>
      </c>
    </row>
    <row r="144" spans="1:6" ht="21" customHeight="1">
      <c r="A144" s="80">
        <v>31</v>
      </c>
      <c r="B144" s="81" t="s">
        <v>204</v>
      </c>
      <c r="C144" s="80">
        <v>2</v>
      </c>
      <c r="D144" s="74">
        <v>23000</v>
      </c>
      <c r="E144" s="74">
        <f t="shared" si="2"/>
        <v>46000</v>
      </c>
      <c r="F144" s="82">
        <f>SUM(E111:E144)</f>
        <v>727347</v>
      </c>
    </row>
    <row r="145" spans="1:5" ht="21" customHeight="1">
      <c r="A145" s="272" t="s">
        <v>244</v>
      </c>
      <c r="B145" s="272"/>
      <c r="C145" s="272"/>
      <c r="D145" s="272"/>
      <c r="E145" s="272"/>
    </row>
    <row r="146" spans="1:5" ht="21" customHeight="1">
      <c r="A146" s="45" t="s">
        <v>55</v>
      </c>
      <c r="B146" s="45" t="s">
        <v>0</v>
      </c>
      <c r="C146" s="45" t="s">
        <v>94</v>
      </c>
      <c r="D146" s="45" t="s">
        <v>175</v>
      </c>
      <c r="E146" s="45" t="s">
        <v>176</v>
      </c>
    </row>
    <row r="147" spans="1:5" ht="21" customHeight="1">
      <c r="A147" s="50">
        <v>32</v>
      </c>
      <c r="B147" s="48" t="s">
        <v>210</v>
      </c>
      <c r="C147" s="52">
        <v>1</v>
      </c>
      <c r="D147" s="53">
        <v>3000</v>
      </c>
      <c r="E147" s="53">
        <f t="shared" si="2"/>
        <v>3000</v>
      </c>
    </row>
    <row r="148" spans="1:5" ht="21" customHeight="1">
      <c r="A148" s="52">
        <v>33</v>
      </c>
      <c r="B148" s="48" t="s">
        <v>211</v>
      </c>
      <c r="C148" s="52">
        <v>1</v>
      </c>
      <c r="D148" s="53">
        <v>3840</v>
      </c>
      <c r="E148" s="53">
        <f t="shared" si="2"/>
        <v>3840</v>
      </c>
    </row>
    <row r="149" spans="1:5" ht="21" customHeight="1">
      <c r="A149" s="50">
        <v>34</v>
      </c>
      <c r="B149" s="48" t="s">
        <v>210</v>
      </c>
      <c r="C149" s="52">
        <v>2</v>
      </c>
      <c r="D149" s="53">
        <v>5400</v>
      </c>
      <c r="E149" s="53">
        <f t="shared" si="2"/>
        <v>10800</v>
      </c>
    </row>
    <row r="150" spans="1:5" ht="21" customHeight="1">
      <c r="A150" s="52">
        <v>35</v>
      </c>
      <c r="B150" s="48" t="s">
        <v>229</v>
      </c>
      <c r="C150" s="52">
        <v>1</v>
      </c>
      <c r="D150" s="53">
        <v>27000</v>
      </c>
      <c r="E150" s="53">
        <f t="shared" si="2"/>
        <v>27000</v>
      </c>
    </row>
    <row r="151" spans="1:6" ht="21" customHeight="1">
      <c r="A151" s="66">
        <v>36</v>
      </c>
      <c r="B151" s="47" t="s">
        <v>466</v>
      </c>
      <c r="C151" s="50">
        <v>4</v>
      </c>
      <c r="D151" s="51">
        <v>29900</v>
      </c>
      <c r="E151" s="51">
        <f t="shared" si="2"/>
        <v>119600</v>
      </c>
      <c r="F151" s="82">
        <f>SUM(E147:E151)</f>
        <v>164240</v>
      </c>
    </row>
    <row r="152" spans="1:5" ht="21" customHeight="1" thickBot="1">
      <c r="A152" s="43"/>
      <c r="B152" s="273" t="s">
        <v>174</v>
      </c>
      <c r="C152" s="273"/>
      <c r="D152" s="274"/>
      <c r="E152" s="54">
        <f>F144+F151</f>
        <v>891587</v>
      </c>
    </row>
    <row r="153" spans="1:5" ht="21" customHeight="1" thickTop="1">
      <c r="A153" s="43"/>
      <c r="B153" s="76"/>
      <c r="C153" s="76"/>
      <c r="D153" s="76"/>
      <c r="E153" s="86"/>
    </row>
    <row r="154" spans="1:5" ht="21" customHeight="1">
      <c r="A154" s="43"/>
      <c r="B154" s="76"/>
      <c r="C154" s="76"/>
      <c r="D154" s="76"/>
      <c r="E154" s="86"/>
    </row>
    <row r="155" spans="1:5" ht="21" customHeight="1">
      <c r="A155" s="43"/>
      <c r="B155" s="76"/>
      <c r="C155" s="76"/>
      <c r="D155" s="76"/>
      <c r="E155" s="86"/>
    </row>
    <row r="156" spans="1:5" ht="21" customHeight="1">
      <c r="A156" s="43"/>
      <c r="B156" s="76"/>
      <c r="C156" s="76"/>
      <c r="D156" s="76"/>
      <c r="E156" s="86"/>
    </row>
    <row r="157" spans="1:5" ht="21" customHeight="1">
      <c r="A157" s="271" t="s">
        <v>233</v>
      </c>
      <c r="B157" s="271"/>
      <c r="C157" s="271"/>
      <c r="D157" s="271"/>
      <c r="E157" s="271"/>
    </row>
    <row r="158" spans="1:5" ht="21" customHeight="1">
      <c r="A158" s="45" t="s">
        <v>55</v>
      </c>
      <c r="B158" s="45" t="s">
        <v>0</v>
      </c>
      <c r="C158" s="45" t="s">
        <v>94</v>
      </c>
      <c r="D158" s="45" t="s">
        <v>175</v>
      </c>
      <c r="E158" s="45" t="s">
        <v>176</v>
      </c>
    </row>
    <row r="159" spans="1:5" ht="21" customHeight="1">
      <c r="A159" s="50">
        <v>1</v>
      </c>
      <c r="B159" s="47" t="s">
        <v>108</v>
      </c>
      <c r="C159" s="50">
        <v>1</v>
      </c>
      <c r="D159" s="51">
        <v>7000</v>
      </c>
      <c r="E159" s="51">
        <f aca="true" t="shared" si="3" ref="E159:E165">D159*C159</f>
        <v>7000</v>
      </c>
    </row>
    <row r="160" spans="1:5" ht="21" customHeight="1">
      <c r="A160" s="52">
        <v>2</v>
      </c>
      <c r="B160" s="48" t="s">
        <v>151</v>
      </c>
      <c r="C160" s="52">
        <v>1</v>
      </c>
      <c r="D160" s="53">
        <v>97000</v>
      </c>
      <c r="E160" s="51">
        <f t="shared" si="3"/>
        <v>97000</v>
      </c>
    </row>
    <row r="161" spans="1:5" ht="21" customHeight="1">
      <c r="A161" s="50">
        <v>3</v>
      </c>
      <c r="B161" s="48" t="s">
        <v>152</v>
      </c>
      <c r="C161" s="52">
        <v>1</v>
      </c>
      <c r="D161" s="53">
        <v>34000</v>
      </c>
      <c r="E161" s="51">
        <f t="shared" si="3"/>
        <v>34000</v>
      </c>
    </row>
    <row r="162" spans="1:5" ht="21" customHeight="1">
      <c r="A162" s="52">
        <v>4</v>
      </c>
      <c r="B162" s="48" t="s">
        <v>153</v>
      </c>
      <c r="C162" s="52">
        <v>1</v>
      </c>
      <c r="D162" s="53">
        <v>3500</v>
      </c>
      <c r="E162" s="51">
        <f t="shared" si="3"/>
        <v>3500</v>
      </c>
    </row>
    <row r="163" spans="1:5" ht="21" customHeight="1">
      <c r="A163" s="50">
        <v>5</v>
      </c>
      <c r="B163" s="48" t="s">
        <v>154</v>
      </c>
      <c r="C163" s="52">
        <v>1</v>
      </c>
      <c r="D163" s="53">
        <v>3500</v>
      </c>
      <c r="E163" s="51">
        <f t="shared" si="3"/>
        <v>3500</v>
      </c>
    </row>
    <row r="164" spans="1:5" ht="21" customHeight="1">
      <c r="A164" s="80">
        <v>6</v>
      </c>
      <c r="B164" s="81" t="s">
        <v>167</v>
      </c>
      <c r="C164" s="80">
        <v>2</v>
      </c>
      <c r="D164" s="74">
        <v>8400</v>
      </c>
      <c r="E164" s="60">
        <f>D164*C164</f>
        <v>16800</v>
      </c>
    </row>
    <row r="165" spans="1:5" ht="21" customHeight="1">
      <c r="A165" s="73">
        <v>7</v>
      </c>
      <c r="B165" s="72" t="s">
        <v>182</v>
      </c>
      <c r="C165" s="73">
        <v>1</v>
      </c>
      <c r="D165" s="79">
        <v>30000</v>
      </c>
      <c r="E165" s="79">
        <f t="shared" si="3"/>
        <v>30000</v>
      </c>
    </row>
    <row r="166" spans="1:5" ht="21" customHeight="1" thickBot="1">
      <c r="A166" s="43"/>
      <c r="B166" s="273" t="s">
        <v>174</v>
      </c>
      <c r="C166" s="273"/>
      <c r="D166" s="274"/>
      <c r="E166" s="54">
        <f>SUM(E159:E165)</f>
        <v>191800</v>
      </c>
    </row>
    <row r="167" spans="1:5" ht="21" customHeight="1" thickTop="1">
      <c r="A167" s="43"/>
      <c r="B167" s="76"/>
      <c r="C167" s="76"/>
      <c r="D167" s="76"/>
      <c r="E167" s="86"/>
    </row>
    <row r="168" spans="1:5" ht="21" customHeight="1">
      <c r="A168" s="43"/>
      <c r="B168" s="76"/>
      <c r="C168" s="76"/>
      <c r="D168" s="76"/>
      <c r="E168" s="86"/>
    </row>
    <row r="169" spans="1:5" ht="21" customHeight="1">
      <c r="A169" s="43"/>
      <c r="B169" s="76"/>
      <c r="C169" s="76"/>
      <c r="D169" s="76"/>
      <c r="E169" s="86"/>
    </row>
    <row r="170" spans="1:5" ht="21" customHeight="1">
      <c r="A170" s="271" t="s">
        <v>234</v>
      </c>
      <c r="B170" s="271"/>
      <c r="C170" s="271"/>
      <c r="D170" s="271"/>
      <c r="E170" s="271"/>
    </row>
    <row r="171" spans="1:5" ht="21" customHeight="1">
      <c r="A171" s="45" t="s">
        <v>55</v>
      </c>
      <c r="B171" s="45" t="s">
        <v>0</v>
      </c>
      <c r="C171" s="45" t="s">
        <v>94</v>
      </c>
      <c r="D171" s="45" t="s">
        <v>175</v>
      </c>
      <c r="E171" s="45" t="s">
        <v>176</v>
      </c>
    </row>
    <row r="172" spans="1:5" ht="21" customHeight="1">
      <c r="A172" s="83">
        <v>1</v>
      </c>
      <c r="B172" s="68" t="s">
        <v>120</v>
      </c>
      <c r="C172" s="83">
        <v>3</v>
      </c>
      <c r="D172" s="69">
        <v>12000</v>
      </c>
      <c r="E172" s="69">
        <f aca="true" t="shared" si="4" ref="E172:E177">D172*C172</f>
        <v>36000</v>
      </c>
    </row>
    <row r="173" spans="1:5" ht="21" customHeight="1">
      <c r="A173" s="52">
        <v>2</v>
      </c>
      <c r="B173" s="48" t="s">
        <v>100</v>
      </c>
      <c r="C173" s="52">
        <v>1</v>
      </c>
      <c r="D173" s="53">
        <v>2600</v>
      </c>
      <c r="E173" s="53">
        <f t="shared" si="4"/>
        <v>2600</v>
      </c>
    </row>
    <row r="174" spans="1:5" ht="21" customHeight="1">
      <c r="A174" s="52">
        <v>3</v>
      </c>
      <c r="B174" s="48" t="s">
        <v>170</v>
      </c>
      <c r="C174" s="52">
        <v>1</v>
      </c>
      <c r="D174" s="53">
        <v>3990</v>
      </c>
      <c r="E174" s="53">
        <f t="shared" si="4"/>
        <v>3990</v>
      </c>
    </row>
    <row r="175" spans="1:5" ht="21" customHeight="1">
      <c r="A175" s="52">
        <v>4</v>
      </c>
      <c r="B175" s="48" t="s">
        <v>225</v>
      </c>
      <c r="C175" s="52">
        <v>1</v>
      </c>
      <c r="D175" s="53">
        <v>7276</v>
      </c>
      <c r="E175" s="53">
        <f t="shared" si="4"/>
        <v>7276</v>
      </c>
    </row>
    <row r="176" spans="1:5" ht="21" customHeight="1">
      <c r="A176" s="52">
        <v>5</v>
      </c>
      <c r="B176" s="48" t="s">
        <v>217</v>
      </c>
      <c r="C176" s="52">
        <v>3</v>
      </c>
      <c r="D176" s="53">
        <v>31000</v>
      </c>
      <c r="E176" s="53">
        <f t="shared" si="4"/>
        <v>93000</v>
      </c>
    </row>
    <row r="177" spans="1:5" ht="21" customHeight="1">
      <c r="A177" s="73">
        <v>6</v>
      </c>
      <c r="B177" s="72" t="s">
        <v>224</v>
      </c>
      <c r="C177" s="73">
        <v>1</v>
      </c>
      <c r="D177" s="79">
        <v>3852</v>
      </c>
      <c r="E177" s="79">
        <f t="shared" si="4"/>
        <v>3852</v>
      </c>
    </row>
    <row r="178" spans="2:5" ht="21" customHeight="1" thickBot="1">
      <c r="B178" s="273" t="s">
        <v>174</v>
      </c>
      <c r="C178" s="273"/>
      <c r="D178" s="274"/>
      <c r="E178" s="54">
        <f>SUM(E172:E177)</f>
        <v>146718</v>
      </c>
    </row>
    <row r="179" spans="2:5" ht="21" customHeight="1" thickTop="1">
      <c r="B179" s="76"/>
      <c r="C179" s="76"/>
      <c r="D179" s="76"/>
      <c r="E179" s="86"/>
    </row>
    <row r="180" spans="2:5" ht="21" customHeight="1">
      <c r="B180" s="76"/>
      <c r="C180" s="76"/>
      <c r="D180" s="76"/>
      <c r="E180" s="86"/>
    </row>
    <row r="181" spans="1:5" ht="21" customHeight="1">
      <c r="A181" s="271" t="s">
        <v>235</v>
      </c>
      <c r="B181" s="271"/>
      <c r="C181" s="271"/>
      <c r="D181" s="271"/>
      <c r="E181" s="271"/>
    </row>
    <row r="182" spans="1:6" ht="21" customHeight="1">
      <c r="A182" s="45" t="s">
        <v>55</v>
      </c>
      <c r="B182" s="45" t="s">
        <v>0</v>
      </c>
      <c r="C182" s="45" t="s">
        <v>94</v>
      </c>
      <c r="D182" s="45" t="s">
        <v>175</v>
      </c>
      <c r="E182" s="45" t="s">
        <v>176</v>
      </c>
      <c r="F182" s="82"/>
    </row>
    <row r="183" spans="1:5" ht="21" customHeight="1">
      <c r="A183" s="83">
        <v>1</v>
      </c>
      <c r="B183" s="68" t="s">
        <v>111</v>
      </c>
      <c r="C183" s="83">
        <v>1</v>
      </c>
      <c r="D183" s="69">
        <v>43000</v>
      </c>
      <c r="E183" s="69">
        <f>D183*C183</f>
        <v>43000</v>
      </c>
    </row>
    <row r="184" spans="1:5" ht="21" customHeight="1">
      <c r="A184" s="52">
        <v>2</v>
      </c>
      <c r="B184" s="48" t="s">
        <v>141</v>
      </c>
      <c r="C184" s="52">
        <v>1</v>
      </c>
      <c r="D184" s="53">
        <v>569000</v>
      </c>
      <c r="E184" s="53">
        <f>D184*C184</f>
        <v>569000</v>
      </c>
    </row>
    <row r="185" spans="1:5" ht="21" customHeight="1">
      <c r="A185" s="66">
        <v>3</v>
      </c>
      <c r="B185" s="61" t="s">
        <v>190</v>
      </c>
      <c r="C185" s="66">
        <v>1</v>
      </c>
      <c r="D185" s="62">
        <v>1992000</v>
      </c>
      <c r="E185" s="51">
        <f>D185*C185</f>
        <v>1992000</v>
      </c>
    </row>
    <row r="186" spans="2:5" ht="21" customHeight="1" thickBot="1">
      <c r="B186" s="273" t="s">
        <v>174</v>
      </c>
      <c r="C186" s="273"/>
      <c r="D186" s="274"/>
      <c r="E186" s="54">
        <f>SUM(E183:E185)</f>
        <v>2604000</v>
      </c>
    </row>
    <row r="187" spans="2:5" ht="21" customHeight="1" thickTop="1">
      <c r="B187" s="76"/>
      <c r="C187" s="76"/>
      <c r="D187" s="76"/>
      <c r="E187" s="86"/>
    </row>
    <row r="188" spans="2:5" ht="21" customHeight="1">
      <c r="B188" s="76"/>
      <c r="C188" s="76"/>
      <c r="D188" s="76"/>
      <c r="E188" s="86"/>
    </row>
    <row r="189" spans="1:5" ht="21" customHeight="1">
      <c r="A189" s="272" t="s">
        <v>236</v>
      </c>
      <c r="B189" s="272"/>
      <c r="C189" s="272"/>
      <c r="D189" s="272"/>
      <c r="E189" s="272"/>
    </row>
    <row r="190" spans="1:5" ht="21" customHeight="1">
      <c r="A190" s="45" t="s">
        <v>55</v>
      </c>
      <c r="B190" s="45" t="s">
        <v>0</v>
      </c>
      <c r="C190" s="45" t="s">
        <v>94</v>
      </c>
      <c r="D190" s="45" t="s">
        <v>175</v>
      </c>
      <c r="E190" s="45" t="s">
        <v>176</v>
      </c>
    </row>
    <row r="191" spans="1:5" ht="21" customHeight="1">
      <c r="A191" s="83">
        <v>1</v>
      </c>
      <c r="B191" s="68" t="s">
        <v>121</v>
      </c>
      <c r="C191" s="83">
        <v>1</v>
      </c>
      <c r="D191" s="69">
        <v>49000</v>
      </c>
      <c r="E191" s="69">
        <f>D191*C191</f>
        <v>49000</v>
      </c>
    </row>
    <row r="192" spans="1:5" ht="21" customHeight="1">
      <c r="A192" s="52">
        <v>2</v>
      </c>
      <c r="B192" s="48" t="s">
        <v>146</v>
      </c>
      <c r="C192" s="52">
        <v>1</v>
      </c>
      <c r="D192" s="53">
        <v>75000</v>
      </c>
      <c r="E192" s="53">
        <f>D192*C192</f>
        <v>75000</v>
      </c>
    </row>
    <row r="193" spans="1:5" ht="21" customHeight="1">
      <c r="A193" s="66">
        <v>3</v>
      </c>
      <c r="B193" s="61" t="s">
        <v>146</v>
      </c>
      <c r="C193" s="66">
        <v>1</v>
      </c>
      <c r="D193" s="62">
        <v>84000</v>
      </c>
      <c r="E193" s="62">
        <f>D193*C193</f>
        <v>84000</v>
      </c>
    </row>
    <row r="194" spans="2:5" ht="21" customHeight="1" thickBot="1">
      <c r="B194" s="273" t="s">
        <v>174</v>
      </c>
      <c r="C194" s="273"/>
      <c r="D194" s="274"/>
      <c r="E194" s="54">
        <f>SUM(E191:E193)</f>
        <v>208000</v>
      </c>
    </row>
    <row r="195" spans="2:5" ht="21" customHeight="1" thickTop="1">
      <c r="B195" s="76"/>
      <c r="C195" s="76"/>
      <c r="D195" s="76"/>
      <c r="E195" s="86"/>
    </row>
    <row r="196" spans="2:5" ht="21" customHeight="1">
      <c r="B196" s="76"/>
      <c r="C196" s="76"/>
      <c r="D196" s="76"/>
      <c r="E196" s="86"/>
    </row>
    <row r="197" spans="1:5" ht="21" customHeight="1">
      <c r="A197" s="271" t="s">
        <v>237</v>
      </c>
      <c r="B197" s="271"/>
      <c r="C197" s="271"/>
      <c r="D197" s="271"/>
      <c r="E197" s="271"/>
    </row>
    <row r="198" spans="1:5" ht="21" customHeight="1">
      <c r="A198" s="45" t="s">
        <v>55</v>
      </c>
      <c r="B198" s="45" t="s">
        <v>0</v>
      </c>
      <c r="C198" s="45" t="s">
        <v>94</v>
      </c>
      <c r="D198" s="45" t="s">
        <v>175</v>
      </c>
      <c r="E198" s="45" t="s">
        <v>176</v>
      </c>
    </row>
    <row r="199" spans="1:5" ht="21" customHeight="1">
      <c r="A199" s="83">
        <v>1</v>
      </c>
      <c r="B199" s="68" t="s">
        <v>149</v>
      </c>
      <c r="C199" s="83">
        <v>1</v>
      </c>
      <c r="D199" s="69">
        <v>6650</v>
      </c>
      <c r="E199" s="69">
        <f>D199*C199</f>
        <v>6650</v>
      </c>
    </row>
    <row r="200" spans="1:5" ht="21" customHeight="1">
      <c r="A200" s="52">
        <v>2</v>
      </c>
      <c r="B200" s="48" t="s">
        <v>150</v>
      </c>
      <c r="C200" s="52">
        <v>1</v>
      </c>
      <c r="D200" s="53">
        <v>7000</v>
      </c>
      <c r="E200" s="53">
        <f>D200*C200</f>
        <v>7000</v>
      </c>
    </row>
    <row r="201" spans="1:5" ht="21" customHeight="1">
      <c r="A201" s="52">
        <v>3</v>
      </c>
      <c r="B201" s="48" t="s">
        <v>171</v>
      </c>
      <c r="C201" s="52">
        <v>1</v>
      </c>
      <c r="D201" s="53">
        <v>4900</v>
      </c>
      <c r="E201" s="53">
        <f>D201*C201</f>
        <v>4900</v>
      </c>
    </row>
    <row r="202" spans="1:5" ht="21" customHeight="1">
      <c r="A202" s="52">
        <v>4</v>
      </c>
      <c r="B202" s="48" t="s">
        <v>181</v>
      </c>
      <c r="C202" s="52">
        <v>1</v>
      </c>
      <c r="D202" s="53">
        <v>16500</v>
      </c>
      <c r="E202" s="53">
        <v>16500</v>
      </c>
    </row>
    <row r="203" spans="1:5" ht="21" customHeight="1">
      <c r="A203" s="52">
        <v>5</v>
      </c>
      <c r="B203" s="48" t="s">
        <v>173</v>
      </c>
      <c r="C203" s="52">
        <v>1</v>
      </c>
      <c r="D203" s="53">
        <v>23000</v>
      </c>
      <c r="E203" s="53">
        <f>D203*C203</f>
        <v>23000</v>
      </c>
    </row>
    <row r="204" spans="1:5" ht="21" customHeight="1">
      <c r="A204" s="73">
        <v>6</v>
      </c>
      <c r="B204" s="72" t="s">
        <v>172</v>
      </c>
      <c r="C204" s="73">
        <v>1</v>
      </c>
      <c r="D204" s="79">
        <v>8900</v>
      </c>
      <c r="E204" s="79">
        <f>D204*C204</f>
        <v>8900</v>
      </c>
    </row>
    <row r="205" spans="2:5" ht="21" customHeight="1" thickBot="1">
      <c r="B205" s="273" t="s">
        <v>174</v>
      </c>
      <c r="C205" s="273"/>
      <c r="D205" s="274"/>
      <c r="E205" s="54">
        <f>SUM(E199:E204)</f>
        <v>66950</v>
      </c>
    </row>
    <row r="206" spans="4:5" ht="21" customHeight="1" thickTop="1">
      <c r="D206" s="35"/>
      <c r="E206" s="35"/>
    </row>
    <row r="207" spans="4:5" ht="21" customHeight="1">
      <c r="D207" s="35"/>
      <c r="E207" s="35"/>
    </row>
    <row r="208" spans="1:5" ht="21" customHeight="1">
      <c r="A208" s="271" t="s">
        <v>232</v>
      </c>
      <c r="B208" s="271"/>
      <c r="C208" s="271"/>
      <c r="D208" s="271"/>
      <c r="E208" s="271"/>
    </row>
    <row r="209" spans="1:5" ht="21" customHeight="1">
      <c r="A209" s="45" t="s">
        <v>55</v>
      </c>
      <c r="B209" s="45" t="s">
        <v>0</v>
      </c>
      <c r="C209" s="45" t="s">
        <v>94</v>
      </c>
      <c r="D209" s="45" t="s">
        <v>175</v>
      </c>
      <c r="E209" s="45" t="s">
        <v>176</v>
      </c>
    </row>
    <row r="210" spans="1:5" ht="21" customHeight="1">
      <c r="A210" s="83">
        <v>1</v>
      </c>
      <c r="B210" s="68" t="s">
        <v>158</v>
      </c>
      <c r="C210" s="83">
        <v>16</v>
      </c>
      <c r="D210" s="69">
        <v>1900</v>
      </c>
      <c r="E210" s="109">
        <f>D210*C210</f>
        <v>30400</v>
      </c>
    </row>
    <row r="211" spans="1:5" ht="21" customHeight="1">
      <c r="A211" s="52">
        <v>2</v>
      </c>
      <c r="B211" s="100" t="s">
        <v>255</v>
      </c>
      <c r="C211" s="52">
        <v>2</v>
      </c>
      <c r="D211" s="71">
        <v>12000</v>
      </c>
      <c r="E211" s="108">
        <f>D211*C211</f>
        <v>24000</v>
      </c>
    </row>
    <row r="212" spans="1:5" ht="21" customHeight="1">
      <c r="A212" s="73">
        <v>3</v>
      </c>
      <c r="B212" s="72" t="s">
        <v>256</v>
      </c>
      <c r="C212" s="73">
        <v>1</v>
      </c>
      <c r="D212" s="79">
        <v>11500</v>
      </c>
      <c r="E212" s="110">
        <f>D212*C212</f>
        <v>11500</v>
      </c>
    </row>
    <row r="213" spans="2:5" ht="21" customHeight="1" thickBot="1">
      <c r="B213" s="273" t="s">
        <v>174</v>
      </c>
      <c r="C213" s="273"/>
      <c r="D213" s="274"/>
      <c r="E213" s="84">
        <f>SUM(E210:E212)</f>
        <v>65900</v>
      </c>
    </row>
    <row r="214" spans="4:5" ht="21" customHeight="1" thickTop="1">
      <c r="D214" s="35"/>
      <c r="E214" s="35"/>
    </row>
    <row r="215" spans="4:5" ht="21" customHeight="1">
      <c r="D215" s="35"/>
      <c r="E215" s="35"/>
    </row>
    <row r="216" spans="4:5" ht="21" customHeight="1">
      <c r="D216" s="35"/>
      <c r="E216" s="35"/>
    </row>
    <row r="217" spans="1:5" ht="21" customHeight="1">
      <c r="A217" s="271" t="s">
        <v>238</v>
      </c>
      <c r="B217" s="271"/>
      <c r="C217" s="271"/>
      <c r="D217" s="271"/>
      <c r="E217" s="271"/>
    </row>
    <row r="218" spans="1:5" ht="21" customHeight="1">
      <c r="A218" s="45" t="s">
        <v>55</v>
      </c>
      <c r="B218" s="45" t="s">
        <v>0</v>
      </c>
      <c r="C218" s="45" t="s">
        <v>94</v>
      </c>
      <c r="D218" s="45" t="s">
        <v>175</v>
      </c>
      <c r="E218" s="45" t="s">
        <v>176</v>
      </c>
    </row>
    <row r="219" spans="1:5" ht="21" customHeight="1">
      <c r="A219" s="83">
        <v>1</v>
      </c>
      <c r="B219" s="68" t="s">
        <v>112</v>
      </c>
      <c r="C219" s="83">
        <v>1</v>
      </c>
      <c r="D219" s="69">
        <v>3200</v>
      </c>
      <c r="E219" s="69">
        <f aca="true" t="shared" si="5" ref="E219:E227">D219*C219</f>
        <v>3200</v>
      </c>
    </row>
    <row r="220" spans="1:5" ht="21" customHeight="1">
      <c r="A220" s="52">
        <v>2</v>
      </c>
      <c r="B220" s="48" t="s">
        <v>114</v>
      </c>
      <c r="C220" s="52">
        <v>1</v>
      </c>
      <c r="D220" s="53">
        <v>13600</v>
      </c>
      <c r="E220" s="53">
        <f t="shared" si="5"/>
        <v>13600</v>
      </c>
    </row>
    <row r="221" spans="1:5" ht="21" customHeight="1">
      <c r="A221" s="52">
        <v>3</v>
      </c>
      <c r="B221" s="48" t="s">
        <v>124</v>
      </c>
      <c r="C221" s="52">
        <v>1</v>
      </c>
      <c r="D221" s="53">
        <v>70000</v>
      </c>
      <c r="E221" s="53">
        <f t="shared" si="5"/>
        <v>70000</v>
      </c>
    </row>
    <row r="222" spans="1:5" ht="21" customHeight="1">
      <c r="A222" s="52">
        <v>4</v>
      </c>
      <c r="B222" s="48" t="s">
        <v>130</v>
      </c>
      <c r="C222" s="52">
        <v>1</v>
      </c>
      <c r="D222" s="53">
        <v>6000</v>
      </c>
      <c r="E222" s="53">
        <v>6000</v>
      </c>
    </row>
    <row r="223" spans="1:5" ht="21" customHeight="1">
      <c r="A223" s="52">
        <v>5</v>
      </c>
      <c r="B223" s="48" t="s">
        <v>129</v>
      </c>
      <c r="C223" s="52">
        <v>1</v>
      </c>
      <c r="D223" s="53">
        <v>9700</v>
      </c>
      <c r="E223" s="53">
        <f t="shared" si="5"/>
        <v>9700</v>
      </c>
    </row>
    <row r="224" spans="1:5" ht="21" customHeight="1">
      <c r="A224" s="52">
        <v>6</v>
      </c>
      <c r="B224" s="48" t="s">
        <v>186</v>
      </c>
      <c r="C224" s="52">
        <v>1</v>
      </c>
      <c r="D224" s="53">
        <v>10300</v>
      </c>
      <c r="E224" s="53">
        <f t="shared" si="5"/>
        <v>10300</v>
      </c>
    </row>
    <row r="225" spans="1:5" ht="21" customHeight="1">
      <c r="A225" s="52">
        <v>7</v>
      </c>
      <c r="B225" s="48" t="s">
        <v>187</v>
      </c>
      <c r="C225" s="52">
        <v>1</v>
      </c>
      <c r="D225" s="53">
        <v>10000</v>
      </c>
      <c r="E225" s="53">
        <f>D225*C225</f>
        <v>10000</v>
      </c>
    </row>
    <row r="226" spans="1:5" ht="21" customHeight="1">
      <c r="A226" s="52">
        <v>8</v>
      </c>
      <c r="B226" s="48" t="s">
        <v>197</v>
      </c>
      <c r="C226" s="52">
        <v>1</v>
      </c>
      <c r="D226" s="53">
        <v>4800</v>
      </c>
      <c r="E226" s="53">
        <f>D226*C226</f>
        <v>4800</v>
      </c>
    </row>
    <row r="227" spans="1:5" ht="21" customHeight="1">
      <c r="A227" s="66">
        <v>9</v>
      </c>
      <c r="B227" s="61" t="s">
        <v>215</v>
      </c>
      <c r="C227" s="66">
        <v>1</v>
      </c>
      <c r="D227" s="62">
        <v>11288</v>
      </c>
      <c r="E227" s="62">
        <f t="shared" si="5"/>
        <v>11288</v>
      </c>
    </row>
    <row r="228" spans="2:5" ht="21" customHeight="1" thickBot="1">
      <c r="B228" s="273" t="s">
        <v>174</v>
      </c>
      <c r="C228" s="273"/>
      <c r="D228" s="274"/>
      <c r="E228" s="54">
        <f>SUM(E219:E227)</f>
        <v>138888</v>
      </c>
    </row>
    <row r="229" spans="2:5" ht="21" customHeight="1" thickTop="1">
      <c r="B229" s="76"/>
      <c r="C229" s="76"/>
      <c r="D229" s="76"/>
      <c r="E229" s="86"/>
    </row>
    <row r="230" spans="2:5" ht="21" customHeight="1">
      <c r="B230" s="76"/>
      <c r="C230" s="76"/>
      <c r="D230" s="76"/>
      <c r="E230" s="86"/>
    </row>
    <row r="231" spans="2:5" ht="21" customHeight="1">
      <c r="B231" s="76"/>
      <c r="C231" s="76"/>
      <c r="D231" s="76"/>
      <c r="E231" s="86"/>
    </row>
    <row r="232" spans="2:5" ht="21" customHeight="1">
      <c r="B232" s="76"/>
      <c r="C232" s="76"/>
      <c r="D232" s="76"/>
      <c r="E232" s="86"/>
    </row>
    <row r="233" spans="1:5" ht="21" customHeight="1">
      <c r="A233" s="271" t="s">
        <v>239</v>
      </c>
      <c r="B233" s="271"/>
      <c r="C233" s="271"/>
      <c r="D233" s="271"/>
      <c r="E233" s="271"/>
    </row>
    <row r="234" spans="1:5" ht="21" customHeight="1">
      <c r="A234" s="45" t="s">
        <v>55</v>
      </c>
      <c r="B234" s="45" t="s">
        <v>0</v>
      </c>
      <c r="C234" s="45" t="s">
        <v>94</v>
      </c>
      <c r="D234" s="45" t="s">
        <v>175</v>
      </c>
      <c r="E234" s="45" t="s">
        <v>176</v>
      </c>
    </row>
    <row r="235" spans="1:5" ht="21" customHeight="1">
      <c r="A235" s="83">
        <v>1</v>
      </c>
      <c r="B235" s="68" t="s">
        <v>113</v>
      </c>
      <c r="C235" s="83">
        <v>1</v>
      </c>
      <c r="D235" s="69">
        <v>14600</v>
      </c>
      <c r="E235" s="69">
        <f>C235*D235</f>
        <v>14600</v>
      </c>
    </row>
    <row r="236" spans="1:5" ht="21" customHeight="1">
      <c r="A236" s="52">
        <v>2</v>
      </c>
      <c r="B236" s="48" t="s">
        <v>492</v>
      </c>
      <c r="C236" s="52">
        <v>1</v>
      </c>
      <c r="D236" s="53">
        <v>20000</v>
      </c>
      <c r="E236" s="53">
        <f aca="true" t="shared" si="6" ref="E236:E249">C236*D236</f>
        <v>20000</v>
      </c>
    </row>
    <row r="237" spans="1:5" ht="21" customHeight="1">
      <c r="A237" s="52">
        <v>3</v>
      </c>
      <c r="B237" s="48" t="s">
        <v>107</v>
      </c>
      <c r="C237" s="52">
        <v>1</v>
      </c>
      <c r="D237" s="53">
        <v>8500</v>
      </c>
      <c r="E237" s="53">
        <f t="shared" si="6"/>
        <v>8500</v>
      </c>
    </row>
    <row r="238" spans="1:5" ht="21" customHeight="1">
      <c r="A238" s="52">
        <v>4</v>
      </c>
      <c r="B238" s="48" t="s">
        <v>96</v>
      </c>
      <c r="C238" s="52">
        <v>1</v>
      </c>
      <c r="D238" s="53">
        <v>6800</v>
      </c>
      <c r="E238" s="53">
        <f t="shared" si="6"/>
        <v>6800</v>
      </c>
    </row>
    <row r="239" spans="1:5" ht="21" customHeight="1">
      <c r="A239" s="52">
        <v>5</v>
      </c>
      <c r="B239" s="48" t="s">
        <v>97</v>
      </c>
      <c r="C239" s="52">
        <v>2</v>
      </c>
      <c r="D239" s="53">
        <v>2000</v>
      </c>
      <c r="E239" s="53">
        <f t="shared" si="6"/>
        <v>4000</v>
      </c>
    </row>
    <row r="240" spans="1:5" ht="21" customHeight="1">
      <c r="A240" s="52">
        <v>6</v>
      </c>
      <c r="B240" s="48" t="s">
        <v>98</v>
      </c>
      <c r="C240" s="52">
        <v>2</v>
      </c>
      <c r="D240" s="53">
        <v>1500</v>
      </c>
      <c r="E240" s="53">
        <f t="shared" si="6"/>
        <v>3000</v>
      </c>
    </row>
    <row r="241" spans="1:5" ht="21" customHeight="1">
      <c r="A241" s="52">
        <v>7</v>
      </c>
      <c r="B241" s="48" t="s">
        <v>99</v>
      </c>
      <c r="C241" s="52">
        <v>2</v>
      </c>
      <c r="D241" s="53">
        <v>600</v>
      </c>
      <c r="E241" s="53">
        <f t="shared" si="6"/>
        <v>1200</v>
      </c>
    </row>
    <row r="242" spans="1:5" ht="21" customHeight="1">
      <c r="A242" s="52">
        <v>8</v>
      </c>
      <c r="B242" s="48" t="s">
        <v>96</v>
      </c>
      <c r="C242" s="52">
        <v>1</v>
      </c>
      <c r="D242" s="53">
        <v>12900</v>
      </c>
      <c r="E242" s="53">
        <f t="shared" si="6"/>
        <v>12900</v>
      </c>
    </row>
    <row r="243" spans="1:5" ht="21" customHeight="1">
      <c r="A243" s="52">
        <v>9</v>
      </c>
      <c r="B243" s="48" t="s">
        <v>160</v>
      </c>
      <c r="C243" s="52">
        <v>2</v>
      </c>
      <c r="D243" s="53">
        <v>7500</v>
      </c>
      <c r="E243" s="53">
        <f t="shared" si="6"/>
        <v>15000</v>
      </c>
    </row>
    <row r="244" spans="1:5" ht="21" customHeight="1">
      <c r="A244" s="52">
        <v>10</v>
      </c>
      <c r="B244" s="48" t="s">
        <v>161</v>
      </c>
      <c r="C244" s="52">
        <v>2</v>
      </c>
      <c r="D244" s="53">
        <v>3900</v>
      </c>
      <c r="E244" s="53">
        <f t="shared" si="6"/>
        <v>7800</v>
      </c>
    </row>
    <row r="245" spans="1:5" ht="21" customHeight="1">
      <c r="A245" s="52">
        <v>11</v>
      </c>
      <c r="B245" s="48" t="s">
        <v>162</v>
      </c>
      <c r="C245" s="52">
        <v>2</v>
      </c>
      <c r="D245" s="53">
        <v>3900</v>
      </c>
      <c r="E245" s="53">
        <f t="shared" si="6"/>
        <v>7800</v>
      </c>
    </row>
    <row r="246" spans="1:5" ht="21" customHeight="1">
      <c r="A246" s="52">
        <v>12</v>
      </c>
      <c r="B246" s="48" t="s">
        <v>168</v>
      </c>
      <c r="C246" s="52">
        <v>1</v>
      </c>
      <c r="D246" s="53">
        <v>6000</v>
      </c>
      <c r="E246" s="53">
        <f t="shared" si="6"/>
        <v>6000</v>
      </c>
    </row>
    <row r="247" spans="1:5" ht="21" customHeight="1">
      <c r="A247" s="52">
        <v>13</v>
      </c>
      <c r="B247" s="48" t="s">
        <v>169</v>
      </c>
      <c r="C247" s="52">
        <v>1</v>
      </c>
      <c r="D247" s="53">
        <v>85900</v>
      </c>
      <c r="E247" s="53">
        <f t="shared" si="6"/>
        <v>85900</v>
      </c>
    </row>
    <row r="248" spans="1:5" ht="21" customHeight="1">
      <c r="A248" s="73">
        <v>14</v>
      </c>
      <c r="B248" s="72" t="s">
        <v>216</v>
      </c>
      <c r="C248" s="73">
        <v>1</v>
      </c>
      <c r="D248" s="79">
        <v>5000</v>
      </c>
      <c r="E248" s="53">
        <f t="shared" si="6"/>
        <v>5000</v>
      </c>
    </row>
    <row r="249" spans="1:5" ht="21" customHeight="1">
      <c r="A249" s="73">
        <v>15</v>
      </c>
      <c r="B249" s="72" t="s">
        <v>440</v>
      </c>
      <c r="C249" s="73">
        <v>1</v>
      </c>
      <c r="D249" s="79">
        <v>32500</v>
      </c>
      <c r="E249" s="53">
        <f t="shared" si="6"/>
        <v>32500</v>
      </c>
    </row>
    <row r="250" spans="2:5" ht="21" customHeight="1" thickBot="1">
      <c r="B250" s="275" t="s">
        <v>174</v>
      </c>
      <c r="C250" s="275"/>
      <c r="D250" s="276"/>
      <c r="E250" s="184">
        <f>SUM(E235:E249)</f>
        <v>231000</v>
      </c>
    </row>
    <row r="251" ht="21" customHeight="1" thickTop="1"/>
    <row r="253" spans="1:5" ht="21" customHeight="1">
      <c r="A253" s="271" t="s">
        <v>177</v>
      </c>
      <c r="B253" s="271"/>
      <c r="C253" s="271"/>
      <c r="D253" s="271"/>
      <c r="E253" s="271"/>
    </row>
    <row r="254" spans="1:5" ht="21" customHeight="1">
      <c r="A254" s="45" t="s">
        <v>55</v>
      </c>
      <c r="B254" s="45" t="s">
        <v>0</v>
      </c>
      <c r="C254" s="45" t="s">
        <v>94</v>
      </c>
      <c r="D254" s="45" t="s">
        <v>175</v>
      </c>
      <c r="E254" s="45" t="s">
        <v>176</v>
      </c>
    </row>
    <row r="255" spans="1:5" ht="21" customHeight="1">
      <c r="A255" s="83">
        <v>1</v>
      </c>
      <c r="B255" s="68" t="s">
        <v>125</v>
      </c>
      <c r="C255" s="83">
        <v>1</v>
      </c>
      <c r="D255" s="69">
        <v>694836</v>
      </c>
      <c r="E255" s="69">
        <f aca="true" t="shared" si="7" ref="E255:E263">D255*C255</f>
        <v>694836</v>
      </c>
    </row>
    <row r="256" spans="1:5" ht="21" customHeight="1">
      <c r="A256" s="52">
        <v>2</v>
      </c>
      <c r="B256" s="48" t="s">
        <v>135</v>
      </c>
      <c r="C256" s="52">
        <v>1</v>
      </c>
      <c r="D256" s="53">
        <v>1541000</v>
      </c>
      <c r="E256" s="53">
        <f t="shared" si="7"/>
        <v>1541000</v>
      </c>
    </row>
    <row r="257" spans="1:5" ht="21" customHeight="1">
      <c r="A257" s="52">
        <v>3</v>
      </c>
      <c r="B257" s="48" t="s">
        <v>126</v>
      </c>
      <c r="C257" s="52">
        <v>1</v>
      </c>
      <c r="D257" s="53">
        <v>20000</v>
      </c>
      <c r="E257" s="53">
        <f t="shared" si="7"/>
        <v>20000</v>
      </c>
    </row>
    <row r="258" spans="1:5" ht="21" customHeight="1">
      <c r="A258" s="52">
        <v>4</v>
      </c>
      <c r="B258" s="48" t="s">
        <v>138</v>
      </c>
      <c r="C258" s="52">
        <v>1</v>
      </c>
      <c r="D258" s="53">
        <v>644000</v>
      </c>
      <c r="E258" s="53">
        <f t="shared" si="7"/>
        <v>644000</v>
      </c>
    </row>
    <row r="259" spans="1:5" ht="21" customHeight="1">
      <c r="A259" s="52">
        <v>5</v>
      </c>
      <c r="B259" s="48" t="s">
        <v>156</v>
      </c>
      <c r="C259" s="52">
        <v>1</v>
      </c>
      <c r="D259" s="53">
        <v>239000</v>
      </c>
      <c r="E259" s="53">
        <f t="shared" si="7"/>
        <v>239000</v>
      </c>
    </row>
    <row r="260" spans="1:5" ht="21" customHeight="1">
      <c r="A260" s="52">
        <v>6</v>
      </c>
      <c r="B260" s="48" t="s">
        <v>157</v>
      </c>
      <c r="C260" s="52">
        <v>1</v>
      </c>
      <c r="D260" s="53">
        <v>468500</v>
      </c>
      <c r="E260" s="53">
        <f t="shared" si="7"/>
        <v>468500</v>
      </c>
    </row>
    <row r="261" spans="1:5" ht="21" customHeight="1">
      <c r="A261" s="52">
        <v>7</v>
      </c>
      <c r="B261" s="48" t="s">
        <v>230</v>
      </c>
      <c r="C261" s="52">
        <v>1</v>
      </c>
      <c r="D261" s="53">
        <v>1803400</v>
      </c>
      <c r="E261" s="53">
        <f t="shared" si="7"/>
        <v>1803400</v>
      </c>
    </row>
    <row r="262" spans="1:5" ht="21" customHeight="1">
      <c r="A262" s="52">
        <v>8</v>
      </c>
      <c r="B262" s="48" t="s">
        <v>257</v>
      </c>
      <c r="C262" s="52">
        <v>1</v>
      </c>
      <c r="D262" s="53">
        <v>2153800</v>
      </c>
      <c r="E262" s="53">
        <f t="shared" si="7"/>
        <v>2153800</v>
      </c>
    </row>
    <row r="263" spans="1:5" ht="21" customHeight="1">
      <c r="A263" s="73">
        <v>9</v>
      </c>
      <c r="B263" s="72" t="s">
        <v>438</v>
      </c>
      <c r="C263" s="73">
        <v>1</v>
      </c>
      <c r="D263" s="79">
        <v>196500</v>
      </c>
      <c r="E263" s="79">
        <f t="shared" si="7"/>
        <v>196500</v>
      </c>
    </row>
    <row r="264" spans="2:5" ht="21" customHeight="1" thickBot="1">
      <c r="B264" s="275" t="s">
        <v>174</v>
      </c>
      <c r="C264" s="275"/>
      <c r="D264" s="276"/>
      <c r="E264" s="134">
        <f>SUM(E255:E263)</f>
        <v>7761036</v>
      </c>
    </row>
    <row r="265" spans="2:5" ht="21" customHeight="1" thickTop="1">
      <c r="B265" s="76"/>
      <c r="C265" s="76"/>
      <c r="D265" s="76"/>
      <c r="E265" s="86"/>
    </row>
    <row r="266" spans="2:5" ht="21" customHeight="1">
      <c r="B266" s="76"/>
      <c r="C266" s="76"/>
      <c r="D266" s="76"/>
      <c r="E266" s="86"/>
    </row>
    <row r="267" spans="2:5" ht="21" customHeight="1">
      <c r="B267" s="76"/>
      <c r="C267" s="76"/>
      <c r="D267" s="76"/>
      <c r="E267" s="86"/>
    </row>
    <row r="268" spans="2:5" ht="21" customHeight="1">
      <c r="B268" s="76"/>
      <c r="C268" s="76"/>
      <c r="D268" s="76"/>
      <c r="E268" s="86"/>
    </row>
    <row r="269" spans="2:5" ht="21" customHeight="1">
      <c r="B269" s="76"/>
      <c r="C269" s="76"/>
      <c r="D269" s="76"/>
      <c r="E269" s="86"/>
    </row>
    <row r="270" spans="2:5" ht="21" customHeight="1">
      <c r="B270" s="76"/>
      <c r="C270" s="76"/>
      <c r="D270" s="76"/>
      <c r="E270" s="86"/>
    </row>
    <row r="271" spans="2:5" ht="21" customHeight="1">
      <c r="B271" s="76"/>
      <c r="C271" s="76"/>
      <c r="D271" s="76"/>
      <c r="E271" s="86"/>
    </row>
    <row r="272" spans="2:5" ht="21" customHeight="1">
      <c r="B272" s="76"/>
      <c r="C272" s="76"/>
      <c r="D272" s="76"/>
      <c r="E272" s="86"/>
    </row>
    <row r="273" spans="2:5" ht="21" customHeight="1">
      <c r="B273" s="76"/>
      <c r="C273" s="76"/>
      <c r="D273" s="76"/>
      <c r="E273" s="86"/>
    </row>
    <row r="274" spans="2:5" ht="21" customHeight="1">
      <c r="B274" s="76"/>
      <c r="C274" s="76"/>
      <c r="D274" s="76"/>
      <c r="E274" s="86"/>
    </row>
    <row r="275" spans="2:5" ht="21" customHeight="1">
      <c r="B275" s="76"/>
      <c r="C275" s="76"/>
      <c r="D275" s="76"/>
      <c r="E275" s="86"/>
    </row>
    <row r="276" spans="2:5" ht="21" customHeight="1">
      <c r="B276" s="76"/>
      <c r="C276" s="76"/>
      <c r="D276" s="76"/>
      <c r="E276" s="86"/>
    </row>
    <row r="277" spans="2:5" ht="21" customHeight="1">
      <c r="B277" s="76"/>
      <c r="C277" s="76"/>
      <c r="D277" s="76"/>
      <c r="E277" s="86"/>
    </row>
    <row r="278" spans="2:5" ht="21" customHeight="1">
      <c r="B278" s="76"/>
      <c r="C278" s="76"/>
      <c r="D278" s="76"/>
      <c r="E278" s="86"/>
    </row>
    <row r="279" spans="2:5" ht="21" customHeight="1">
      <c r="B279" s="76"/>
      <c r="C279" s="76"/>
      <c r="D279" s="76"/>
      <c r="E279" s="86"/>
    </row>
    <row r="280" spans="2:5" ht="21" customHeight="1">
      <c r="B280" s="76"/>
      <c r="C280" s="76"/>
      <c r="D280" s="76"/>
      <c r="E280" s="86"/>
    </row>
    <row r="281" spans="2:5" ht="21" customHeight="1">
      <c r="B281" s="76"/>
      <c r="C281" s="76"/>
      <c r="D281" s="76"/>
      <c r="E281" s="86"/>
    </row>
    <row r="282" spans="2:5" ht="21" customHeight="1">
      <c r="B282" s="76"/>
      <c r="C282" s="76"/>
      <c r="D282" s="76"/>
      <c r="E282" s="86"/>
    </row>
    <row r="283" spans="2:5" ht="21" customHeight="1">
      <c r="B283" s="76"/>
      <c r="C283" s="76"/>
      <c r="D283" s="76"/>
      <c r="E283" s="86"/>
    </row>
    <row r="284" spans="2:5" ht="21" customHeight="1">
      <c r="B284" s="76"/>
      <c r="C284" s="76"/>
      <c r="D284" s="76"/>
      <c r="E284" s="86">
        <f>E99+E152+E166+E178+E186+E194+E205+E213+E228+E250+E264</f>
        <v>13612842</v>
      </c>
    </row>
    <row r="285" spans="2:5" ht="21" customHeight="1">
      <c r="B285" s="76"/>
      <c r="C285" s="76"/>
      <c r="D285" s="76"/>
      <c r="E285" s="86"/>
    </row>
    <row r="286" spans="2:5" ht="21" customHeight="1">
      <c r="B286" s="76"/>
      <c r="C286" s="76"/>
      <c r="D286" s="76"/>
      <c r="E286" s="86"/>
    </row>
    <row r="287" spans="2:5" ht="21" customHeight="1">
      <c r="B287" s="76"/>
      <c r="C287" s="76"/>
      <c r="D287" s="76"/>
      <c r="E287" s="86"/>
    </row>
    <row r="288" spans="2:5" ht="21" customHeight="1">
      <c r="B288" s="76"/>
      <c r="C288" s="76"/>
      <c r="D288" s="76"/>
      <c r="E288" s="86"/>
    </row>
    <row r="289" spans="2:5" ht="21" customHeight="1">
      <c r="B289" s="76"/>
      <c r="C289" s="76"/>
      <c r="D289" s="76"/>
      <c r="E289" s="86"/>
    </row>
    <row r="290" spans="2:5" ht="21" customHeight="1">
      <c r="B290" s="76"/>
      <c r="C290" s="76"/>
      <c r="D290" s="76"/>
      <c r="E290" s="86"/>
    </row>
    <row r="291" spans="2:5" ht="21" customHeight="1">
      <c r="B291" s="76"/>
      <c r="C291" s="76"/>
      <c r="D291" s="76"/>
      <c r="E291" s="86"/>
    </row>
    <row r="292" spans="2:5" ht="21" customHeight="1">
      <c r="B292" s="76"/>
      <c r="C292" s="76"/>
      <c r="D292" s="76"/>
      <c r="E292" s="86"/>
    </row>
    <row r="293" spans="2:5" ht="21" customHeight="1">
      <c r="B293" s="76"/>
      <c r="C293" s="76"/>
      <c r="D293" s="76"/>
      <c r="E293" s="86"/>
    </row>
    <row r="294" spans="2:5" ht="21" customHeight="1">
      <c r="B294" s="76"/>
      <c r="C294" s="76"/>
      <c r="D294" s="76"/>
      <c r="E294" s="86"/>
    </row>
    <row r="295" spans="2:5" ht="21" customHeight="1">
      <c r="B295" s="76"/>
      <c r="C295" s="76"/>
      <c r="D295" s="76"/>
      <c r="E295" s="86"/>
    </row>
    <row r="296" spans="2:5" ht="21" customHeight="1">
      <c r="B296" s="76"/>
      <c r="C296" s="76"/>
      <c r="D296" s="76"/>
      <c r="E296" s="86"/>
    </row>
    <row r="297" spans="2:5" ht="21" customHeight="1">
      <c r="B297" s="76"/>
      <c r="C297" s="76"/>
      <c r="D297" s="76"/>
      <c r="E297" s="86"/>
    </row>
    <row r="298" spans="2:5" ht="21" customHeight="1">
      <c r="B298" s="76"/>
      <c r="C298" s="76"/>
      <c r="D298" s="76"/>
      <c r="E298" s="86"/>
    </row>
  </sheetData>
  <sheetProtection/>
  <mergeCells count="25">
    <mergeCell ref="B264:D264"/>
    <mergeCell ref="A73:E73"/>
    <mergeCell ref="B186:D186"/>
    <mergeCell ref="A189:E189"/>
    <mergeCell ref="B194:D194"/>
    <mergeCell ref="A197:E197"/>
    <mergeCell ref="A208:E208"/>
    <mergeCell ref="B213:D213"/>
    <mergeCell ref="B152:D152"/>
    <mergeCell ref="B166:D166"/>
    <mergeCell ref="A170:E170"/>
    <mergeCell ref="B178:D178"/>
    <mergeCell ref="A181:E181"/>
    <mergeCell ref="B228:D228"/>
    <mergeCell ref="A253:E253"/>
    <mergeCell ref="A233:E233"/>
    <mergeCell ref="B250:D250"/>
    <mergeCell ref="B205:D205"/>
    <mergeCell ref="A217:E217"/>
    <mergeCell ref="A1:E1"/>
    <mergeCell ref="A2:E2"/>
    <mergeCell ref="A37:E37"/>
    <mergeCell ref="A109:E109"/>
    <mergeCell ref="A145:E145"/>
    <mergeCell ref="A157:E157"/>
  </mergeCells>
  <printOptions/>
  <pageMargins left="0.45" right="0.33" top="0.59" bottom="0.76" header="0.3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90" zoomScaleSheetLayoutView="90" zoomScalePageLayoutView="0" workbookViewId="0" topLeftCell="A31">
      <selection activeCell="A35" sqref="A35"/>
    </sheetView>
  </sheetViews>
  <sheetFormatPr defaultColWidth="9.140625" defaultRowHeight="12.75"/>
  <cols>
    <col min="1" max="1" width="7.00390625" style="43" customWidth="1"/>
    <col min="2" max="2" width="10.140625" style="185" bestFit="1" customWidth="1"/>
    <col min="3" max="3" width="30.57421875" style="1" customWidth="1"/>
    <col min="4" max="4" width="9.28125" style="43" bestFit="1" customWidth="1"/>
    <col min="5" max="5" width="10.28125" style="1" bestFit="1" customWidth="1"/>
    <col min="6" max="6" width="11.28125" style="1" bestFit="1" customWidth="1"/>
    <col min="7" max="7" width="12.7109375" style="1" customWidth="1"/>
    <col min="8" max="8" width="9.140625" style="43" customWidth="1"/>
    <col min="9" max="16384" width="9.140625" style="1" customWidth="1"/>
  </cols>
  <sheetData>
    <row r="1" spans="1:8" ht="29.25">
      <c r="A1" s="278" t="s">
        <v>498</v>
      </c>
      <c r="B1" s="278"/>
      <c r="C1" s="278"/>
      <c r="D1" s="278"/>
      <c r="E1" s="278"/>
      <c r="F1" s="278"/>
      <c r="G1" s="278"/>
      <c r="H1" s="278"/>
    </row>
    <row r="2" spans="1:8" ht="23.25">
      <c r="A2" s="45" t="s">
        <v>55</v>
      </c>
      <c r="B2" s="187" t="s">
        <v>446</v>
      </c>
      <c r="C2" s="45" t="s">
        <v>0</v>
      </c>
      <c r="D2" s="45" t="s">
        <v>465</v>
      </c>
      <c r="E2" s="45" t="s">
        <v>175</v>
      </c>
      <c r="F2" s="45" t="s">
        <v>51</v>
      </c>
      <c r="G2" s="45" t="s">
        <v>444</v>
      </c>
      <c r="H2" s="45" t="s">
        <v>445</v>
      </c>
    </row>
    <row r="3" spans="1:8" ht="23.25">
      <c r="A3" s="50">
        <v>1</v>
      </c>
      <c r="B3" s="186">
        <v>41940</v>
      </c>
      <c r="C3" s="47" t="s">
        <v>459</v>
      </c>
      <c r="D3" s="50">
        <v>4</v>
      </c>
      <c r="E3" s="51">
        <v>29900</v>
      </c>
      <c r="F3" s="51">
        <f>D3*E3</f>
        <v>119600</v>
      </c>
      <c r="G3" s="47" t="s">
        <v>59</v>
      </c>
      <c r="H3" s="50">
        <v>14</v>
      </c>
    </row>
    <row r="4" spans="1:8" ht="23.25">
      <c r="A4" s="52">
        <v>2</v>
      </c>
      <c r="B4" s="186">
        <v>42046</v>
      </c>
      <c r="C4" s="48" t="s">
        <v>450</v>
      </c>
      <c r="D4" s="52">
        <v>2</v>
      </c>
      <c r="E4" s="53">
        <v>4650</v>
      </c>
      <c r="F4" s="53">
        <f aca="true" t="shared" si="0" ref="F4:F15">D4*E4</f>
        <v>9300</v>
      </c>
      <c r="G4" s="48" t="s">
        <v>453</v>
      </c>
      <c r="H4" s="52">
        <v>213</v>
      </c>
    </row>
    <row r="5" spans="1:8" ht="23.25">
      <c r="A5" s="50">
        <v>3</v>
      </c>
      <c r="B5" s="186"/>
      <c r="C5" s="48" t="s">
        <v>451</v>
      </c>
      <c r="D5" s="52">
        <v>2</v>
      </c>
      <c r="E5" s="53">
        <v>4500</v>
      </c>
      <c r="F5" s="53">
        <f t="shared" si="0"/>
        <v>9000</v>
      </c>
      <c r="G5" s="48" t="s">
        <v>453</v>
      </c>
      <c r="H5" s="52">
        <v>213</v>
      </c>
    </row>
    <row r="6" spans="1:8" ht="23.25">
      <c r="A6" s="52">
        <v>4</v>
      </c>
      <c r="B6" s="186"/>
      <c r="C6" s="48" t="s">
        <v>452</v>
      </c>
      <c r="D6" s="52">
        <v>1</v>
      </c>
      <c r="E6" s="53">
        <v>4000</v>
      </c>
      <c r="F6" s="53">
        <f t="shared" si="0"/>
        <v>4000</v>
      </c>
      <c r="G6" s="48" t="s">
        <v>453</v>
      </c>
      <c r="H6" s="52">
        <v>213</v>
      </c>
    </row>
    <row r="7" spans="1:8" ht="23.25">
      <c r="A7" s="50">
        <v>5</v>
      </c>
      <c r="B7" s="186">
        <v>42054</v>
      </c>
      <c r="C7" s="48" t="s">
        <v>447</v>
      </c>
      <c r="D7" s="52">
        <v>1</v>
      </c>
      <c r="E7" s="53">
        <v>1800</v>
      </c>
      <c r="F7" s="53">
        <f t="shared" si="0"/>
        <v>1800</v>
      </c>
      <c r="G7" s="48" t="s">
        <v>448</v>
      </c>
      <c r="H7" s="52">
        <v>222</v>
      </c>
    </row>
    <row r="8" spans="1:8" ht="23.25">
      <c r="A8" s="52">
        <v>6</v>
      </c>
      <c r="B8" s="186">
        <v>42054</v>
      </c>
      <c r="C8" s="48" t="s">
        <v>452</v>
      </c>
      <c r="D8" s="52">
        <v>1</v>
      </c>
      <c r="E8" s="53">
        <v>4000</v>
      </c>
      <c r="F8" s="53">
        <f t="shared" si="0"/>
        <v>4000</v>
      </c>
      <c r="G8" s="48" t="s">
        <v>458</v>
      </c>
      <c r="H8" s="52">
        <v>223</v>
      </c>
    </row>
    <row r="9" spans="1:8" ht="23.25">
      <c r="A9" s="50">
        <v>7</v>
      </c>
      <c r="B9" s="186"/>
      <c r="C9" s="48" t="s">
        <v>454</v>
      </c>
      <c r="D9" s="52">
        <v>1</v>
      </c>
      <c r="E9" s="53">
        <v>4500</v>
      </c>
      <c r="F9" s="53">
        <f t="shared" si="0"/>
        <v>4500</v>
      </c>
      <c r="G9" s="48" t="s">
        <v>458</v>
      </c>
      <c r="H9" s="52">
        <v>223</v>
      </c>
    </row>
    <row r="10" spans="1:8" ht="23.25">
      <c r="A10" s="52">
        <v>8</v>
      </c>
      <c r="B10" s="186"/>
      <c r="C10" s="48" t="s">
        <v>455</v>
      </c>
      <c r="D10" s="52">
        <v>1</v>
      </c>
      <c r="E10" s="53">
        <v>4900</v>
      </c>
      <c r="F10" s="53">
        <f t="shared" si="0"/>
        <v>4900</v>
      </c>
      <c r="G10" s="48" t="s">
        <v>458</v>
      </c>
      <c r="H10" s="52">
        <v>223</v>
      </c>
    </row>
    <row r="11" spans="1:8" ht="23.25">
      <c r="A11" s="50">
        <v>9</v>
      </c>
      <c r="B11" s="186"/>
      <c r="C11" s="48" t="s">
        <v>456</v>
      </c>
      <c r="D11" s="52">
        <v>1</v>
      </c>
      <c r="E11" s="53">
        <v>3500</v>
      </c>
      <c r="F11" s="53">
        <f t="shared" si="0"/>
        <v>3500</v>
      </c>
      <c r="G11" s="48" t="s">
        <v>458</v>
      </c>
      <c r="H11" s="52">
        <v>223</v>
      </c>
    </row>
    <row r="12" spans="1:8" ht="23.25">
      <c r="A12" s="52">
        <v>10</v>
      </c>
      <c r="B12" s="186"/>
      <c r="C12" s="48" t="s">
        <v>439</v>
      </c>
      <c r="D12" s="52">
        <v>1</v>
      </c>
      <c r="E12" s="53">
        <v>3700</v>
      </c>
      <c r="F12" s="53">
        <f t="shared" si="0"/>
        <v>3700</v>
      </c>
      <c r="G12" s="48" t="s">
        <v>458</v>
      </c>
      <c r="H12" s="52">
        <v>223</v>
      </c>
    </row>
    <row r="13" spans="1:8" ht="23.25">
      <c r="A13" s="50">
        <v>11</v>
      </c>
      <c r="B13" s="186"/>
      <c r="C13" s="48" t="s">
        <v>457</v>
      </c>
      <c r="D13" s="52">
        <v>2</v>
      </c>
      <c r="E13" s="53">
        <v>890</v>
      </c>
      <c r="F13" s="53">
        <f t="shared" si="0"/>
        <v>1780</v>
      </c>
      <c r="G13" s="48" t="s">
        <v>458</v>
      </c>
      <c r="H13" s="52">
        <v>223</v>
      </c>
    </row>
    <row r="14" spans="1:8" ht="23.25">
      <c r="A14" s="52">
        <v>12</v>
      </c>
      <c r="B14" s="186">
        <v>42082</v>
      </c>
      <c r="C14" s="48" t="s">
        <v>202</v>
      </c>
      <c r="D14" s="52">
        <v>300</v>
      </c>
      <c r="E14" s="53">
        <v>180</v>
      </c>
      <c r="F14" s="53">
        <f t="shared" si="0"/>
        <v>54000</v>
      </c>
      <c r="G14" s="48" t="s">
        <v>460</v>
      </c>
      <c r="H14" s="52">
        <v>291</v>
      </c>
    </row>
    <row r="15" spans="1:8" ht="23.25">
      <c r="A15" s="50">
        <v>13</v>
      </c>
      <c r="B15" s="186">
        <v>42083</v>
      </c>
      <c r="C15" s="48" t="s">
        <v>440</v>
      </c>
      <c r="D15" s="52">
        <v>1</v>
      </c>
      <c r="E15" s="53">
        <v>32500</v>
      </c>
      <c r="F15" s="53">
        <f t="shared" si="0"/>
        <v>32500</v>
      </c>
      <c r="G15" s="48" t="s">
        <v>460</v>
      </c>
      <c r="H15" s="52">
        <v>294</v>
      </c>
    </row>
    <row r="16" spans="1:8" ht="23.25">
      <c r="A16" s="52">
        <v>14</v>
      </c>
      <c r="B16" s="186">
        <v>42103</v>
      </c>
      <c r="C16" s="48" t="s">
        <v>447</v>
      </c>
      <c r="D16" s="188">
        <v>4</v>
      </c>
      <c r="E16" s="53">
        <v>2600</v>
      </c>
      <c r="F16" s="53">
        <f>D16*E16</f>
        <v>10400</v>
      </c>
      <c r="G16" s="53" t="s">
        <v>448</v>
      </c>
      <c r="H16" s="52">
        <v>330</v>
      </c>
    </row>
    <row r="17" spans="1:8" ht="23.25">
      <c r="A17" s="50">
        <v>15</v>
      </c>
      <c r="B17" s="186">
        <v>42103</v>
      </c>
      <c r="C17" s="48" t="s">
        <v>447</v>
      </c>
      <c r="D17" s="188">
        <v>1</v>
      </c>
      <c r="E17" s="53">
        <v>2600</v>
      </c>
      <c r="F17" s="53">
        <f aca="true" t="shared" si="1" ref="F17:F33">D17*E17</f>
        <v>2600</v>
      </c>
      <c r="G17" s="53" t="s">
        <v>449</v>
      </c>
      <c r="H17" s="52">
        <v>331</v>
      </c>
    </row>
    <row r="18" spans="1:8" ht="23.25">
      <c r="A18" s="52">
        <v>16</v>
      </c>
      <c r="B18" s="186">
        <v>42124</v>
      </c>
      <c r="C18" s="48" t="s">
        <v>139</v>
      </c>
      <c r="D18" s="188">
        <v>2</v>
      </c>
      <c r="E18" s="53">
        <v>18000</v>
      </c>
      <c r="F18" s="53">
        <f t="shared" si="1"/>
        <v>36000</v>
      </c>
      <c r="G18" s="53" t="s">
        <v>460</v>
      </c>
      <c r="H18" s="52">
        <v>364</v>
      </c>
    </row>
    <row r="19" spans="1:8" ht="23.25">
      <c r="A19" s="50">
        <v>17</v>
      </c>
      <c r="B19" s="186">
        <v>42152</v>
      </c>
      <c r="C19" s="48" t="s">
        <v>127</v>
      </c>
      <c r="D19" s="188">
        <v>1</v>
      </c>
      <c r="E19" s="53">
        <v>9800</v>
      </c>
      <c r="F19" s="53">
        <f t="shared" si="1"/>
        <v>9800</v>
      </c>
      <c r="G19" s="53" t="s">
        <v>460</v>
      </c>
      <c r="H19" s="52">
        <v>419</v>
      </c>
    </row>
    <row r="20" spans="1:8" ht="23.25">
      <c r="A20" s="52">
        <v>18</v>
      </c>
      <c r="B20" s="186"/>
      <c r="C20" s="48" t="s">
        <v>147</v>
      </c>
      <c r="D20" s="188">
        <v>1</v>
      </c>
      <c r="E20" s="53">
        <v>14873</v>
      </c>
      <c r="F20" s="53">
        <f t="shared" si="1"/>
        <v>14873</v>
      </c>
      <c r="G20" s="53" t="s">
        <v>460</v>
      </c>
      <c r="H20" s="52">
        <v>422</v>
      </c>
    </row>
    <row r="21" spans="1:8" ht="23.25">
      <c r="A21" s="50">
        <v>19</v>
      </c>
      <c r="B21" s="186">
        <v>42198</v>
      </c>
      <c r="C21" s="48" t="s">
        <v>450</v>
      </c>
      <c r="D21" s="188">
        <v>1</v>
      </c>
      <c r="E21" s="53">
        <v>4900</v>
      </c>
      <c r="F21" s="53">
        <f t="shared" si="1"/>
        <v>4900</v>
      </c>
      <c r="G21" s="53" t="s">
        <v>460</v>
      </c>
      <c r="H21" s="52">
        <v>538</v>
      </c>
    </row>
    <row r="22" spans="1:8" ht="23.25">
      <c r="A22" s="52">
        <v>20</v>
      </c>
      <c r="B22" s="186">
        <v>42223</v>
      </c>
      <c r="C22" s="48" t="s">
        <v>447</v>
      </c>
      <c r="D22" s="188">
        <v>1</v>
      </c>
      <c r="E22" s="53">
        <v>1800</v>
      </c>
      <c r="F22" s="53">
        <f t="shared" si="1"/>
        <v>1800</v>
      </c>
      <c r="G22" s="53" t="s">
        <v>458</v>
      </c>
      <c r="H22" s="52">
        <v>601</v>
      </c>
    </row>
    <row r="23" spans="1:8" ht="23.25">
      <c r="A23" s="50">
        <v>21</v>
      </c>
      <c r="B23" s="186"/>
      <c r="C23" s="48" t="s">
        <v>439</v>
      </c>
      <c r="D23" s="188">
        <v>2</v>
      </c>
      <c r="E23" s="53">
        <v>3700</v>
      </c>
      <c r="F23" s="53">
        <f t="shared" si="1"/>
        <v>7400</v>
      </c>
      <c r="G23" s="53" t="s">
        <v>458</v>
      </c>
      <c r="H23" s="52">
        <v>601</v>
      </c>
    </row>
    <row r="24" spans="1:8" ht="23.25">
      <c r="A24" s="52">
        <v>22</v>
      </c>
      <c r="B24" s="186">
        <v>42242</v>
      </c>
      <c r="C24" s="48" t="s">
        <v>461</v>
      </c>
      <c r="D24" s="188">
        <v>6</v>
      </c>
      <c r="E24" s="53">
        <v>3500</v>
      </c>
      <c r="F24" s="53">
        <f t="shared" si="1"/>
        <v>21000</v>
      </c>
      <c r="G24" s="53" t="s">
        <v>460</v>
      </c>
      <c r="H24" s="52">
        <v>643</v>
      </c>
    </row>
    <row r="25" spans="1:8" ht="23.25">
      <c r="A25" s="50">
        <v>23</v>
      </c>
      <c r="B25" s="186"/>
      <c r="C25" s="48" t="s">
        <v>461</v>
      </c>
      <c r="D25" s="188">
        <v>2</v>
      </c>
      <c r="E25" s="53">
        <v>2000</v>
      </c>
      <c r="F25" s="53">
        <f t="shared" si="1"/>
        <v>4000</v>
      </c>
      <c r="G25" s="53" t="s">
        <v>460</v>
      </c>
      <c r="H25" s="52">
        <v>643</v>
      </c>
    </row>
    <row r="26" spans="1:8" ht="23.25">
      <c r="A26" s="52">
        <v>24</v>
      </c>
      <c r="B26" s="186"/>
      <c r="C26" s="48" t="s">
        <v>462</v>
      </c>
      <c r="D26" s="188">
        <v>1</v>
      </c>
      <c r="E26" s="53">
        <v>3500</v>
      </c>
      <c r="F26" s="53">
        <f t="shared" si="1"/>
        <v>3500</v>
      </c>
      <c r="G26" s="53" t="s">
        <v>460</v>
      </c>
      <c r="H26" s="52">
        <v>643</v>
      </c>
    </row>
    <row r="27" spans="1:8" ht="23.25">
      <c r="A27" s="50">
        <v>25</v>
      </c>
      <c r="B27" s="186"/>
      <c r="C27" s="48" t="s">
        <v>463</v>
      </c>
      <c r="D27" s="188">
        <v>2</v>
      </c>
      <c r="E27" s="53">
        <v>1800</v>
      </c>
      <c r="F27" s="53">
        <f t="shared" si="1"/>
        <v>3600</v>
      </c>
      <c r="G27" s="53" t="s">
        <v>460</v>
      </c>
      <c r="H27" s="52">
        <v>643</v>
      </c>
    </row>
    <row r="28" spans="1:8" ht="23.25">
      <c r="A28" s="52">
        <v>26</v>
      </c>
      <c r="B28" s="186"/>
      <c r="C28" s="48" t="s">
        <v>441</v>
      </c>
      <c r="D28" s="188">
        <v>2</v>
      </c>
      <c r="E28" s="53">
        <v>1200</v>
      </c>
      <c r="F28" s="53">
        <f t="shared" si="1"/>
        <v>2400</v>
      </c>
      <c r="G28" s="53" t="s">
        <v>460</v>
      </c>
      <c r="H28" s="52">
        <v>643</v>
      </c>
    </row>
    <row r="29" spans="1:8" ht="23.25">
      <c r="A29" s="50">
        <v>27</v>
      </c>
      <c r="B29" s="186"/>
      <c r="C29" s="48" t="s">
        <v>442</v>
      </c>
      <c r="D29" s="188">
        <v>8</v>
      </c>
      <c r="E29" s="53">
        <v>2600</v>
      </c>
      <c r="F29" s="53">
        <f t="shared" si="1"/>
        <v>20800</v>
      </c>
      <c r="G29" s="53" t="s">
        <v>460</v>
      </c>
      <c r="H29" s="52">
        <v>643</v>
      </c>
    </row>
    <row r="30" spans="1:8" ht="23.25">
      <c r="A30" s="52">
        <v>28</v>
      </c>
      <c r="B30" s="186"/>
      <c r="C30" s="48" t="s">
        <v>443</v>
      </c>
      <c r="D30" s="188">
        <v>36</v>
      </c>
      <c r="E30" s="53">
        <v>550</v>
      </c>
      <c r="F30" s="53">
        <f t="shared" si="1"/>
        <v>19800</v>
      </c>
      <c r="G30" s="53" t="s">
        <v>460</v>
      </c>
      <c r="H30" s="52">
        <v>643</v>
      </c>
    </row>
    <row r="31" spans="1:8" ht="23.25">
      <c r="A31" s="50">
        <v>29</v>
      </c>
      <c r="B31" s="186"/>
      <c r="C31" s="48" t="s">
        <v>461</v>
      </c>
      <c r="D31" s="188">
        <v>1</v>
      </c>
      <c r="E31" s="53">
        <v>1800</v>
      </c>
      <c r="F31" s="53">
        <f t="shared" si="1"/>
        <v>1800</v>
      </c>
      <c r="G31" s="53" t="s">
        <v>460</v>
      </c>
      <c r="H31" s="52">
        <v>643</v>
      </c>
    </row>
    <row r="32" spans="1:8" ht="23.25">
      <c r="A32" s="52">
        <v>30</v>
      </c>
      <c r="B32" s="186">
        <v>42258</v>
      </c>
      <c r="C32" s="48" t="s">
        <v>442</v>
      </c>
      <c r="D32" s="188">
        <v>1</v>
      </c>
      <c r="E32" s="53">
        <v>2600</v>
      </c>
      <c r="F32" s="53">
        <f t="shared" si="1"/>
        <v>2600</v>
      </c>
      <c r="G32" s="53" t="s">
        <v>464</v>
      </c>
      <c r="H32" s="52">
        <v>677</v>
      </c>
    </row>
    <row r="33" spans="1:8" ht="23.25">
      <c r="A33" s="80"/>
      <c r="B33" s="190"/>
      <c r="C33" s="81"/>
      <c r="D33" s="191"/>
      <c r="E33" s="74"/>
      <c r="F33" s="74">
        <f t="shared" si="1"/>
        <v>0</v>
      </c>
      <c r="G33" s="74"/>
      <c r="H33" s="80"/>
    </row>
    <row r="34" spans="1:8" ht="24" thickBot="1">
      <c r="A34" s="265" t="s">
        <v>54</v>
      </c>
      <c r="B34" s="277"/>
      <c r="C34" s="277"/>
      <c r="D34" s="277"/>
      <c r="E34" s="266"/>
      <c r="F34" s="54">
        <f>SUM(F3:F33)</f>
        <v>419853</v>
      </c>
      <c r="G34" s="54"/>
      <c r="H34" s="65"/>
    </row>
    <row r="35" spans="4:7" ht="24" thickTop="1">
      <c r="D35" s="189"/>
      <c r="E35" s="35"/>
      <c r="F35" s="35"/>
      <c r="G35" s="35"/>
    </row>
    <row r="36" spans="4:7" ht="23.25">
      <c r="D36" s="189"/>
      <c r="E36" s="35"/>
      <c r="F36" s="35"/>
      <c r="G36" s="35"/>
    </row>
    <row r="37" spans="4:7" ht="23.25">
      <c r="D37" s="88"/>
      <c r="E37" s="35"/>
      <c r="F37" s="35"/>
      <c r="G37" s="35"/>
    </row>
    <row r="38" spans="4:7" ht="23.25">
      <c r="D38" s="88"/>
      <c r="E38" s="35"/>
      <c r="F38" s="35"/>
      <c r="G38" s="35"/>
    </row>
    <row r="39" spans="4:7" ht="23.25">
      <c r="D39" s="88"/>
      <c r="E39" s="35"/>
      <c r="F39" s="35"/>
      <c r="G39" s="35"/>
    </row>
    <row r="40" spans="4:7" ht="23.25">
      <c r="D40" s="88"/>
      <c r="E40" s="35"/>
      <c r="F40" s="35"/>
      <c r="G40" s="35"/>
    </row>
    <row r="41" spans="4:7" ht="23.25">
      <c r="D41" s="88"/>
      <c r="E41" s="35"/>
      <c r="F41" s="35"/>
      <c r="G41" s="35"/>
    </row>
    <row r="42" spans="4:7" ht="23.25">
      <c r="D42" s="88"/>
      <c r="E42" s="35"/>
      <c r="F42" s="35"/>
      <c r="G42" s="35"/>
    </row>
    <row r="43" spans="4:7" ht="23.25">
      <c r="D43" s="88"/>
      <c r="E43" s="35"/>
      <c r="F43" s="35"/>
      <c r="G43" s="35"/>
    </row>
    <row r="44" spans="4:7" ht="23.25">
      <c r="D44" s="88"/>
      <c r="E44" s="35"/>
      <c r="F44" s="35"/>
      <c r="G44" s="35"/>
    </row>
    <row r="45" spans="4:7" ht="23.25">
      <c r="D45" s="88"/>
      <c r="E45" s="35"/>
      <c r="F45" s="35"/>
      <c r="G45" s="35"/>
    </row>
    <row r="46" spans="4:7" ht="23.25">
      <c r="D46" s="88"/>
      <c r="E46" s="35"/>
      <c r="F46" s="35"/>
      <c r="G46" s="35"/>
    </row>
    <row r="47" spans="4:7" ht="23.25">
      <c r="D47" s="88"/>
      <c r="E47" s="35"/>
      <c r="F47" s="35"/>
      <c r="G47" s="35"/>
    </row>
    <row r="48" spans="4:7" ht="23.25">
      <c r="D48" s="88"/>
      <c r="E48" s="35"/>
      <c r="F48" s="35"/>
      <c r="G48" s="35"/>
    </row>
    <row r="49" spans="4:7" ht="23.25">
      <c r="D49" s="88"/>
      <c r="E49" s="35"/>
      <c r="F49" s="35"/>
      <c r="G49" s="35"/>
    </row>
    <row r="50" spans="4:7" ht="23.25">
      <c r="D50" s="88"/>
      <c r="E50" s="35"/>
      <c r="F50" s="35"/>
      <c r="G50" s="35"/>
    </row>
    <row r="51" spans="4:7" ht="23.25">
      <c r="D51" s="88"/>
      <c r="E51" s="35"/>
      <c r="F51" s="35"/>
      <c r="G51" s="35"/>
    </row>
    <row r="52" spans="4:7" ht="23.25">
      <c r="D52" s="88"/>
      <c r="E52" s="35"/>
      <c r="F52" s="35"/>
      <c r="G52" s="35"/>
    </row>
    <row r="53" spans="4:7" ht="23.25">
      <c r="D53" s="88"/>
      <c r="E53" s="35"/>
      <c r="F53" s="35"/>
      <c r="G53" s="35"/>
    </row>
    <row r="54" spans="4:7" ht="23.25">
      <c r="D54" s="88"/>
      <c r="E54" s="35"/>
      <c r="F54" s="35"/>
      <c r="G54" s="35"/>
    </row>
    <row r="55" spans="4:7" ht="23.25">
      <c r="D55" s="88"/>
      <c r="E55" s="35"/>
      <c r="F55" s="35"/>
      <c r="G55" s="35"/>
    </row>
    <row r="56" spans="4:7" ht="23.25">
      <c r="D56" s="88"/>
      <c r="E56" s="35"/>
      <c r="F56" s="35"/>
      <c r="G56" s="35"/>
    </row>
    <row r="57" spans="4:7" ht="23.25">
      <c r="D57" s="88"/>
      <c r="E57" s="35"/>
      <c r="F57" s="35"/>
      <c r="G57" s="35"/>
    </row>
    <row r="58" spans="4:7" ht="23.25">
      <c r="D58" s="88"/>
      <c r="E58" s="35"/>
      <c r="F58" s="35"/>
      <c r="G58" s="35"/>
    </row>
    <row r="59" spans="4:7" ht="23.25">
      <c r="D59" s="88"/>
      <c r="E59" s="35"/>
      <c r="F59" s="35"/>
      <c r="G59" s="35"/>
    </row>
    <row r="60" spans="4:7" ht="23.25">
      <c r="D60" s="88"/>
      <c r="E60" s="35"/>
      <c r="F60" s="35"/>
      <c r="G60" s="35"/>
    </row>
    <row r="61" spans="4:7" ht="23.25">
      <c r="D61" s="88"/>
      <c r="E61" s="35"/>
      <c r="F61" s="35"/>
      <c r="G61" s="35"/>
    </row>
    <row r="62" spans="4:7" ht="23.25">
      <c r="D62" s="88"/>
      <c r="E62" s="35"/>
      <c r="F62" s="35"/>
      <c r="G62" s="35"/>
    </row>
    <row r="63" spans="4:7" ht="23.25">
      <c r="D63" s="88"/>
      <c r="E63" s="35"/>
      <c r="F63" s="35"/>
      <c r="G63" s="35"/>
    </row>
    <row r="64" spans="4:7" ht="23.25">
      <c r="D64" s="88"/>
      <c r="E64" s="35"/>
      <c r="F64" s="35"/>
      <c r="G64" s="35"/>
    </row>
    <row r="65" spans="4:7" ht="23.25">
      <c r="D65" s="88"/>
      <c r="E65" s="35"/>
      <c r="F65" s="35"/>
      <c r="G65" s="35"/>
    </row>
    <row r="66" spans="4:7" ht="23.25">
      <c r="D66" s="88"/>
      <c r="E66" s="35"/>
      <c r="F66" s="35"/>
      <c r="G66" s="35"/>
    </row>
    <row r="67" spans="4:7" ht="23.25">
      <c r="D67" s="88"/>
      <c r="E67" s="35"/>
      <c r="F67" s="35"/>
      <c r="G67" s="35"/>
    </row>
    <row r="68" spans="4:7" ht="23.25">
      <c r="D68" s="88"/>
      <c r="E68" s="35"/>
      <c r="F68" s="35"/>
      <c r="G68" s="35"/>
    </row>
    <row r="69" spans="4:7" ht="23.25">
      <c r="D69" s="88"/>
      <c r="E69" s="35"/>
      <c r="F69" s="35"/>
      <c r="G69" s="35"/>
    </row>
    <row r="70" spans="4:7" ht="23.25">
      <c r="D70" s="88"/>
      <c r="E70" s="35"/>
      <c r="F70" s="35"/>
      <c r="G70" s="35"/>
    </row>
    <row r="71" spans="4:7" ht="23.25">
      <c r="D71" s="88"/>
      <c r="E71" s="35"/>
      <c r="F71" s="35"/>
      <c r="G71" s="35"/>
    </row>
    <row r="72" spans="4:7" ht="23.25">
      <c r="D72" s="88"/>
      <c r="E72" s="35"/>
      <c r="F72" s="35"/>
      <c r="G72" s="35"/>
    </row>
    <row r="73" spans="4:7" ht="23.25">
      <c r="D73" s="88"/>
      <c r="E73" s="35"/>
      <c r="F73" s="35"/>
      <c r="G73" s="35"/>
    </row>
    <row r="74" spans="4:7" ht="23.25">
      <c r="D74" s="88"/>
      <c r="E74" s="35"/>
      <c r="F74" s="35"/>
      <c r="G74" s="35"/>
    </row>
    <row r="75" spans="4:7" ht="23.25">
      <c r="D75" s="88"/>
      <c r="E75" s="35"/>
      <c r="F75" s="35"/>
      <c r="G75" s="35"/>
    </row>
    <row r="76" spans="4:7" ht="23.25">
      <c r="D76" s="88"/>
      <c r="E76" s="35"/>
      <c r="F76" s="35"/>
      <c r="G76" s="35"/>
    </row>
    <row r="77" spans="4:7" ht="23.25">
      <c r="D77" s="88"/>
      <c r="E77" s="35"/>
      <c r="F77" s="35"/>
      <c r="G77" s="35"/>
    </row>
  </sheetData>
  <sheetProtection/>
  <mergeCells count="2">
    <mergeCell ref="A34:E34"/>
    <mergeCell ref="A1:H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"/>
  <sheetViews>
    <sheetView view="pageBreakPreview" zoomScale="112" zoomScaleSheetLayoutView="112" zoomScalePageLayoutView="0" workbookViewId="0" topLeftCell="A1">
      <selection activeCell="D7" sqref="D7"/>
    </sheetView>
  </sheetViews>
  <sheetFormatPr defaultColWidth="9.140625" defaultRowHeight="12.75"/>
  <cols>
    <col min="1" max="6" width="15.7109375" style="1" customWidth="1"/>
    <col min="7" max="7" width="13.7109375" style="38" customWidth="1"/>
    <col min="8" max="16384" width="9.140625" style="1" customWidth="1"/>
  </cols>
  <sheetData>
    <row r="1" spans="1:6" ht="23.25">
      <c r="A1" s="271" t="s">
        <v>262</v>
      </c>
      <c r="B1" s="271"/>
      <c r="C1" s="271"/>
      <c r="D1" s="271"/>
      <c r="E1" s="271"/>
      <c r="F1" s="271"/>
    </row>
    <row r="2" spans="1:6" ht="23.25">
      <c r="A2" s="271" t="s">
        <v>263</v>
      </c>
      <c r="B2" s="271"/>
      <c r="C2" s="271"/>
      <c r="D2" s="271"/>
      <c r="E2" s="271"/>
      <c r="F2" s="271"/>
    </row>
    <row r="3" spans="1:6" ht="23.25">
      <c r="A3" s="272" t="s">
        <v>500</v>
      </c>
      <c r="B3" s="272"/>
      <c r="C3" s="272"/>
      <c r="D3" s="272"/>
      <c r="E3" s="272"/>
      <c r="F3" s="272"/>
    </row>
    <row r="4" spans="1:6" ht="23.25">
      <c r="A4" s="45" t="s">
        <v>265</v>
      </c>
      <c r="B4" s="45" t="s">
        <v>252</v>
      </c>
      <c r="C4" s="45" t="s">
        <v>266</v>
      </c>
      <c r="D4" s="45" t="s">
        <v>2</v>
      </c>
      <c r="E4" s="45" t="s">
        <v>74</v>
      </c>
      <c r="F4" s="45" t="s">
        <v>54</v>
      </c>
    </row>
    <row r="5" spans="1:6" ht="23.25">
      <c r="A5" s="68" t="s">
        <v>74</v>
      </c>
      <c r="B5" s="68" t="s">
        <v>74</v>
      </c>
      <c r="C5" s="68" t="s">
        <v>405</v>
      </c>
      <c r="D5" s="69">
        <v>822688</v>
      </c>
      <c r="E5" s="69">
        <v>499086</v>
      </c>
      <c r="F5" s="150">
        <f>SUM(E5)</f>
        <v>499086</v>
      </c>
    </row>
    <row r="6" spans="1:6" s="1" customFormat="1" ht="23.25">
      <c r="A6" s="48"/>
      <c r="B6" s="48"/>
      <c r="C6" s="48" t="s">
        <v>408</v>
      </c>
      <c r="D6" s="53">
        <v>13444220</v>
      </c>
      <c r="E6" s="53">
        <v>13444220</v>
      </c>
      <c r="F6" s="151">
        <f>SUM(E6)</f>
        <v>13444220</v>
      </c>
    </row>
    <row r="7" spans="1:6" s="1" customFormat="1" ht="23.25">
      <c r="A7" s="48"/>
      <c r="B7" s="48"/>
      <c r="C7" s="48"/>
      <c r="D7" s="53"/>
      <c r="E7" s="53"/>
      <c r="F7" s="151">
        <v>0</v>
      </c>
    </row>
    <row r="8" spans="1:6" s="1" customFormat="1" ht="23.25">
      <c r="A8" s="48"/>
      <c r="B8" s="48"/>
      <c r="C8" s="48"/>
      <c r="D8" s="53"/>
      <c r="E8" s="53"/>
      <c r="F8" s="151">
        <v>0</v>
      </c>
    </row>
    <row r="9" spans="1:6" s="1" customFormat="1" ht="23.25">
      <c r="A9" s="48"/>
      <c r="B9" s="48"/>
      <c r="C9" s="48"/>
      <c r="D9" s="53"/>
      <c r="E9" s="53"/>
      <c r="F9" s="53">
        <f>SUM(E9)</f>
        <v>0</v>
      </c>
    </row>
    <row r="10" spans="1:6" s="1" customFormat="1" ht="23.25">
      <c r="A10" s="72"/>
      <c r="B10" s="72"/>
      <c r="C10" s="72"/>
      <c r="D10" s="79"/>
      <c r="E10" s="79"/>
      <c r="F10" s="79">
        <f>SUM(E10)</f>
        <v>0</v>
      </c>
    </row>
    <row r="11" spans="1:6" s="1" customFormat="1" ht="24" thickBot="1">
      <c r="A11" s="265" t="s">
        <v>54</v>
      </c>
      <c r="B11" s="277"/>
      <c r="C11" s="266"/>
      <c r="D11" s="84">
        <f>SUM(D5:D10)</f>
        <v>14266908</v>
      </c>
      <c r="E11" s="84">
        <f>SUM(E5:E10)</f>
        <v>13943306</v>
      </c>
      <c r="F11" s="84">
        <f>SUM(F5:F10)</f>
        <v>13943306</v>
      </c>
    </row>
    <row r="12" s="1" customFormat="1" ht="24" thickTop="1">
      <c r="A12" s="37" t="s">
        <v>267</v>
      </c>
    </row>
  </sheetData>
  <sheetProtection/>
  <mergeCells count="4">
    <mergeCell ref="A11:C11"/>
    <mergeCell ref="A1:F1"/>
    <mergeCell ref="A2:F2"/>
    <mergeCell ref="A3:F3"/>
  </mergeCells>
  <printOptions/>
  <pageMargins left="1.771653543307086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view="pageBreakPreview" zoomScale="110" zoomScaleSheetLayoutView="110" zoomScalePageLayoutView="0" workbookViewId="0" topLeftCell="A9">
      <selection activeCell="D16" sqref="D16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8" width="15.7109375" style="0" customWidth="1"/>
  </cols>
  <sheetData>
    <row r="1" spans="1:8" ht="23.25">
      <c r="A1" s="271" t="s">
        <v>262</v>
      </c>
      <c r="B1" s="271"/>
      <c r="C1" s="271"/>
      <c r="D1" s="271"/>
      <c r="E1" s="271"/>
      <c r="F1" s="271"/>
      <c r="G1" s="271"/>
      <c r="H1" s="271"/>
    </row>
    <row r="2" spans="1:8" ht="23.25">
      <c r="A2" s="271" t="s">
        <v>268</v>
      </c>
      <c r="B2" s="271"/>
      <c r="C2" s="271"/>
      <c r="D2" s="271"/>
      <c r="E2" s="271"/>
      <c r="F2" s="271"/>
      <c r="G2" s="271"/>
      <c r="H2" s="271"/>
    </row>
    <row r="3" spans="1:8" ht="23.25">
      <c r="A3" s="272" t="s">
        <v>500</v>
      </c>
      <c r="B3" s="272"/>
      <c r="C3" s="272"/>
      <c r="D3" s="272"/>
      <c r="E3" s="272"/>
      <c r="F3" s="272"/>
      <c r="G3" s="272"/>
      <c r="H3" s="272"/>
    </row>
    <row r="4" spans="1:8" ht="23.25">
      <c r="A4" s="58" t="s">
        <v>265</v>
      </c>
      <c r="B4" s="58" t="s">
        <v>252</v>
      </c>
      <c r="C4" s="58" t="s">
        <v>266</v>
      </c>
      <c r="D4" s="58" t="s">
        <v>2</v>
      </c>
      <c r="E4" s="58" t="s">
        <v>275</v>
      </c>
      <c r="F4" s="58" t="s">
        <v>276</v>
      </c>
      <c r="G4" s="58" t="s">
        <v>278</v>
      </c>
      <c r="H4" s="58" t="s">
        <v>54</v>
      </c>
    </row>
    <row r="5" spans="1:8" ht="23.25">
      <c r="A5" s="59"/>
      <c r="B5" s="59"/>
      <c r="C5" s="59"/>
      <c r="D5" s="59"/>
      <c r="E5" s="59"/>
      <c r="F5" s="59" t="s">
        <v>277</v>
      </c>
      <c r="G5" s="59"/>
      <c r="H5" s="59"/>
    </row>
    <row r="6" spans="1:8" ht="23.25">
      <c r="A6" s="68" t="s">
        <v>269</v>
      </c>
      <c r="B6" s="68" t="s">
        <v>253</v>
      </c>
      <c r="C6" s="68" t="s">
        <v>188</v>
      </c>
      <c r="D6" s="69">
        <v>3554080</v>
      </c>
      <c r="E6" s="69">
        <v>3510720</v>
      </c>
      <c r="F6" s="69"/>
      <c r="G6" s="69"/>
      <c r="H6" s="69">
        <f>SUM(E6:G6)</f>
        <v>3510720</v>
      </c>
    </row>
    <row r="7" spans="1:8" ht="23.25">
      <c r="A7" s="48"/>
      <c r="B7" s="48" t="s">
        <v>254</v>
      </c>
      <c r="C7" s="48" t="s">
        <v>188</v>
      </c>
      <c r="D7" s="53">
        <v>4792620</v>
      </c>
      <c r="E7" s="53">
        <v>3201260</v>
      </c>
      <c r="F7" s="53"/>
      <c r="G7" s="53">
        <v>1314844</v>
      </c>
      <c r="H7" s="53">
        <f aca="true" t="shared" si="0" ref="H7:H15">SUM(E7:G7)</f>
        <v>4516104</v>
      </c>
    </row>
    <row r="8" spans="1:8" ht="23.25">
      <c r="A8" s="48" t="s">
        <v>270</v>
      </c>
      <c r="B8" s="48" t="s">
        <v>68</v>
      </c>
      <c r="C8" s="48" t="s">
        <v>188</v>
      </c>
      <c r="D8" s="53">
        <v>432000</v>
      </c>
      <c r="E8" s="53">
        <v>95300</v>
      </c>
      <c r="F8" s="53"/>
      <c r="G8" s="53">
        <v>69000</v>
      </c>
      <c r="H8" s="53">
        <f t="shared" si="0"/>
        <v>164300</v>
      </c>
    </row>
    <row r="9" spans="1:8" ht="23.25">
      <c r="A9" s="48"/>
      <c r="B9" s="48" t="s">
        <v>70</v>
      </c>
      <c r="C9" s="48" t="s">
        <v>188</v>
      </c>
      <c r="D9" s="53">
        <v>1237000</v>
      </c>
      <c r="E9" s="53">
        <v>386431</v>
      </c>
      <c r="F9" s="53"/>
      <c r="G9" s="53">
        <v>58068</v>
      </c>
      <c r="H9" s="53">
        <f t="shared" si="0"/>
        <v>444499</v>
      </c>
    </row>
    <row r="10" spans="1:8" ht="23.25">
      <c r="A10" s="48"/>
      <c r="B10" s="48" t="s">
        <v>67</v>
      </c>
      <c r="C10" s="48" t="s">
        <v>188</v>
      </c>
      <c r="D10" s="53">
        <v>1156000</v>
      </c>
      <c r="E10" s="53">
        <v>309942.28</v>
      </c>
      <c r="F10" s="53"/>
      <c r="G10" s="53">
        <v>50929</v>
      </c>
      <c r="H10" s="53">
        <f t="shared" si="0"/>
        <v>360871.28</v>
      </c>
    </row>
    <row r="11" spans="1:8" ht="23.25">
      <c r="A11" s="48"/>
      <c r="B11" s="48" t="s">
        <v>71</v>
      </c>
      <c r="C11" s="48" t="s">
        <v>188</v>
      </c>
      <c r="D11" s="53">
        <v>336000</v>
      </c>
      <c r="E11" s="53">
        <v>294188.86</v>
      </c>
      <c r="F11" s="53"/>
      <c r="G11" s="53">
        <v>273</v>
      </c>
      <c r="H11" s="53">
        <f t="shared" si="0"/>
        <v>294461.86</v>
      </c>
    </row>
    <row r="12" spans="1:8" ht="23.25">
      <c r="A12" s="48" t="s">
        <v>272</v>
      </c>
      <c r="B12" s="48" t="s">
        <v>65</v>
      </c>
      <c r="C12" s="48" t="s">
        <v>188</v>
      </c>
      <c r="D12" s="53">
        <v>123000</v>
      </c>
      <c r="E12" s="53"/>
      <c r="F12" s="53"/>
      <c r="G12" s="53">
        <v>43800</v>
      </c>
      <c r="H12" s="53">
        <f t="shared" si="0"/>
        <v>43800</v>
      </c>
    </row>
    <row r="13" spans="1:8" ht="23.25">
      <c r="A13" s="48"/>
      <c r="B13" s="48" t="s">
        <v>66</v>
      </c>
      <c r="C13" s="48" t="s">
        <v>188</v>
      </c>
      <c r="D13" s="53">
        <v>0</v>
      </c>
      <c r="E13" s="53"/>
      <c r="F13" s="53"/>
      <c r="G13" s="53"/>
      <c r="H13" s="53">
        <f t="shared" si="0"/>
        <v>0</v>
      </c>
    </row>
    <row r="14" spans="1:8" ht="23.25">
      <c r="A14" s="48" t="s">
        <v>273</v>
      </c>
      <c r="B14" s="48" t="s">
        <v>73</v>
      </c>
      <c r="C14" s="48" t="s">
        <v>188</v>
      </c>
      <c r="D14" s="53">
        <v>30000</v>
      </c>
      <c r="E14" s="53"/>
      <c r="F14" s="53"/>
      <c r="G14" s="53"/>
      <c r="H14" s="53">
        <f t="shared" si="0"/>
        <v>0</v>
      </c>
    </row>
    <row r="15" spans="1:8" ht="23.25">
      <c r="A15" s="48" t="s">
        <v>274</v>
      </c>
      <c r="B15" s="48" t="s">
        <v>72</v>
      </c>
      <c r="C15" s="48" t="s">
        <v>188</v>
      </c>
      <c r="D15" s="53">
        <v>15000</v>
      </c>
      <c r="E15" s="53">
        <v>15000</v>
      </c>
      <c r="F15" s="53"/>
      <c r="G15" s="53"/>
      <c r="H15" s="53">
        <f t="shared" si="0"/>
        <v>15000</v>
      </c>
    </row>
    <row r="16" spans="1:8" ht="23.25">
      <c r="A16" s="48"/>
      <c r="B16" s="48"/>
      <c r="C16" s="48"/>
      <c r="D16" s="53"/>
      <c r="E16" s="53"/>
      <c r="F16" s="53"/>
      <c r="G16" s="53"/>
      <c r="H16" s="53"/>
    </row>
    <row r="17" spans="1:8" ht="23.25">
      <c r="A17" s="48"/>
      <c r="B17" s="48"/>
      <c r="C17" s="48"/>
      <c r="D17" s="53"/>
      <c r="E17" s="53"/>
      <c r="F17" s="53"/>
      <c r="G17" s="53"/>
      <c r="H17" s="53"/>
    </row>
    <row r="18" spans="1:8" ht="23.25">
      <c r="A18" s="48"/>
      <c r="B18" s="48"/>
      <c r="C18" s="48"/>
      <c r="D18" s="48"/>
      <c r="E18" s="48"/>
      <c r="F18" s="48"/>
      <c r="G18" s="48"/>
      <c r="H18" s="48"/>
    </row>
    <row r="19" spans="1:8" ht="23.25">
      <c r="A19" s="72"/>
      <c r="B19" s="72"/>
      <c r="C19" s="72"/>
      <c r="D19" s="72"/>
      <c r="E19" s="72"/>
      <c r="F19" s="72"/>
      <c r="G19" s="72"/>
      <c r="H19" s="72"/>
    </row>
    <row r="20" spans="1:8" ht="24" thickBot="1">
      <c r="A20" s="265" t="s">
        <v>54</v>
      </c>
      <c r="B20" s="277"/>
      <c r="C20" s="266"/>
      <c r="D20" s="84">
        <f>SUM(D6:D18)</f>
        <v>11675700</v>
      </c>
      <c r="E20" s="84">
        <f>SUM(E6:E18)</f>
        <v>7812842.140000001</v>
      </c>
      <c r="F20" s="84">
        <f>SUM(F6:F18)</f>
        <v>0</v>
      </c>
      <c r="G20" s="84">
        <f>SUM(G6:G18)</f>
        <v>1536914</v>
      </c>
      <c r="H20" s="84">
        <f>SUM(H6:H18)</f>
        <v>9349756.139999999</v>
      </c>
    </row>
    <row r="21" spans="1:8" ht="24" thickTop="1">
      <c r="A21" s="37" t="s">
        <v>267</v>
      </c>
      <c r="B21" s="1"/>
      <c r="C21" s="1"/>
      <c r="D21" s="1"/>
      <c r="E21" s="1"/>
      <c r="F21" s="1"/>
      <c r="G21" s="1"/>
      <c r="H21" s="1"/>
    </row>
  </sheetData>
  <sheetProtection/>
  <mergeCells count="4">
    <mergeCell ref="A1:H1"/>
    <mergeCell ref="A2:H2"/>
    <mergeCell ref="A3:H3"/>
    <mergeCell ref="A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0"/>
  <sheetViews>
    <sheetView view="pageBreakPreview" zoomScale="110" zoomScaleSheetLayoutView="110" zoomScalePageLayoutView="0" workbookViewId="0" topLeftCell="A10">
      <selection activeCell="D12" sqref="D12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8" width="15.7109375" style="0" customWidth="1"/>
  </cols>
  <sheetData>
    <row r="1" spans="1:8" ht="23.25">
      <c r="A1" s="271" t="s">
        <v>262</v>
      </c>
      <c r="B1" s="271"/>
      <c r="C1" s="271"/>
      <c r="D1" s="271"/>
      <c r="E1" s="271"/>
      <c r="F1" s="271"/>
      <c r="G1" s="271"/>
      <c r="H1" s="271"/>
    </row>
    <row r="2" spans="1:8" ht="23.25">
      <c r="A2" s="271" t="s">
        <v>279</v>
      </c>
      <c r="B2" s="271"/>
      <c r="C2" s="271"/>
      <c r="D2" s="271"/>
      <c r="E2" s="271"/>
      <c r="F2" s="271"/>
      <c r="G2" s="271"/>
      <c r="H2" s="271"/>
    </row>
    <row r="3" spans="1:8" ht="23.25">
      <c r="A3" s="272" t="s">
        <v>500</v>
      </c>
      <c r="B3" s="272"/>
      <c r="C3" s="272"/>
      <c r="D3" s="272"/>
      <c r="E3" s="272"/>
      <c r="F3" s="272"/>
      <c r="G3" s="272"/>
      <c r="H3" s="272"/>
    </row>
    <row r="4" spans="1:8" ht="23.25">
      <c r="A4" s="58"/>
      <c r="B4" s="58"/>
      <c r="C4" s="58"/>
      <c r="D4" s="58"/>
      <c r="E4" s="58" t="s">
        <v>275</v>
      </c>
      <c r="F4" s="58"/>
      <c r="G4" s="58" t="s">
        <v>283</v>
      </c>
      <c r="H4" s="58"/>
    </row>
    <row r="5" spans="1:8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280</v>
      </c>
      <c r="F5" s="103" t="s">
        <v>282</v>
      </c>
      <c r="G5" s="103" t="s">
        <v>284</v>
      </c>
      <c r="H5" s="103" t="s">
        <v>54</v>
      </c>
    </row>
    <row r="6" spans="1:8" ht="23.25">
      <c r="A6" s="59"/>
      <c r="B6" s="59"/>
      <c r="C6" s="59"/>
      <c r="D6" s="59"/>
      <c r="E6" s="59" t="s">
        <v>281</v>
      </c>
      <c r="F6" s="59"/>
      <c r="G6" s="59" t="s">
        <v>285</v>
      </c>
      <c r="H6" s="59"/>
    </row>
    <row r="7" spans="1:8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69"/>
      <c r="H7" s="150"/>
    </row>
    <row r="8" spans="1:8" ht="23.25">
      <c r="A8" s="48"/>
      <c r="B8" s="48" t="s">
        <v>254</v>
      </c>
      <c r="C8" s="48" t="s">
        <v>188</v>
      </c>
      <c r="D8" s="53">
        <v>336561</v>
      </c>
      <c r="E8" s="53">
        <v>336561</v>
      </c>
      <c r="F8" s="53"/>
      <c r="G8" s="53"/>
      <c r="H8" s="151">
        <f>SUM(E8:G8)</f>
        <v>336561</v>
      </c>
    </row>
    <row r="9" spans="1:8" ht="23.25">
      <c r="A9" s="48" t="s">
        <v>270</v>
      </c>
      <c r="B9" s="48" t="s">
        <v>68</v>
      </c>
      <c r="C9" s="48" t="s">
        <v>188</v>
      </c>
      <c r="D9" s="53"/>
      <c r="E9" s="53"/>
      <c r="F9" s="53"/>
      <c r="G9" s="53"/>
      <c r="H9" s="151">
        <f aca="true" t="shared" si="0" ref="H9:H16">SUM(E9:G9)</f>
        <v>0</v>
      </c>
    </row>
    <row r="10" spans="1:8" ht="23.25">
      <c r="A10" s="48"/>
      <c r="B10" s="48" t="s">
        <v>70</v>
      </c>
      <c r="C10" s="48" t="s">
        <v>188</v>
      </c>
      <c r="D10" s="53">
        <v>53239</v>
      </c>
      <c r="E10" s="53"/>
      <c r="F10" s="53"/>
      <c r="G10" s="53"/>
      <c r="H10" s="151">
        <f t="shared" si="0"/>
        <v>0</v>
      </c>
    </row>
    <row r="11" spans="1:8" ht="23.25">
      <c r="A11" s="48"/>
      <c r="B11" s="48" t="s">
        <v>67</v>
      </c>
      <c r="C11" s="48" t="s">
        <v>188</v>
      </c>
      <c r="D11" s="53">
        <v>100000</v>
      </c>
      <c r="E11" s="53">
        <v>70600</v>
      </c>
      <c r="F11" s="53"/>
      <c r="G11" s="53"/>
      <c r="H11" s="151">
        <f t="shared" si="0"/>
        <v>70600</v>
      </c>
    </row>
    <row r="12" spans="1:8" ht="23.25">
      <c r="A12" s="48"/>
      <c r="B12" s="48" t="s">
        <v>71</v>
      </c>
      <c r="C12" s="48" t="s">
        <v>188</v>
      </c>
      <c r="D12" s="53"/>
      <c r="E12" s="53"/>
      <c r="F12" s="53"/>
      <c r="G12" s="53"/>
      <c r="H12" s="151">
        <f t="shared" si="0"/>
        <v>0</v>
      </c>
    </row>
    <row r="13" spans="1:8" ht="23.25">
      <c r="A13" s="48" t="s">
        <v>272</v>
      </c>
      <c r="B13" s="48" t="s">
        <v>65</v>
      </c>
      <c r="C13" s="48" t="s">
        <v>188</v>
      </c>
      <c r="D13" s="53"/>
      <c r="E13" s="53"/>
      <c r="F13" s="53"/>
      <c r="G13" s="53"/>
      <c r="H13" s="151">
        <f t="shared" si="0"/>
        <v>0</v>
      </c>
    </row>
    <row r="14" spans="1:8" ht="23.25">
      <c r="A14" s="48"/>
      <c r="B14" s="48" t="s">
        <v>66</v>
      </c>
      <c r="C14" s="48" t="s">
        <v>188</v>
      </c>
      <c r="D14" s="53"/>
      <c r="E14" s="53"/>
      <c r="F14" s="53"/>
      <c r="G14" s="53"/>
      <c r="H14" s="151">
        <f t="shared" si="0"/>
        <v>0</v>
      </c>
    </row>
    <row r="15" spans="1:8" ht="23.25">
      <c r="A15" s="48" t="s">
        <v>273</v>
      </c>
      <c r="B15" s="48" t="s">
        <v>73</v>
      </c>
      <c r="C15" s="48" t="s">
        <v>188</v>
      </c>
      <c r="D15" s="53"/>
      <c r="E15" s="53"/>
      <c r="F15" s="53"/>
      <c r="G15" s="53"/>
      <c r="H15" s="151">
        <f t="shared" si="0"/>
        <v>0</v>
      </c>
    </row>
    <row r="16" spans="1:8" ht="23.25">
      <c r="A16" s="48" t="s">
        <v>274</v>
      </c>
      <c r="B16" s="48" t="s">
        <v>72</v>
      </c>
      <c r="C16" s="48" t="s">
        <v>188</v>
      </c>
      <c r="D16" s="53"/>
      <c r="E16" s="53"/>
      <c r="F16" s="53"/>
      <c r="G16" s="53"/>
      <c r="H16" s="151">
        <f t="shared" si="0"/>
        <v>0</v>
      </c>
    </row>
    <row r="17" spans="1:8" ht="23.25">
      <c r="A17" s="48"/>
      <c r="B17" s="48"/>
      <c r="C17" s="48"/>
      <c r="D17" s="53"/>
      <c r="E17" s="53"/>
      <c r="F17" s="53"/>
      <c r="G17" s="53"/>
      <c r="H17" s="151"/>
    </row>
    <row r="18" spans="1:8" ht="23.25">
      <c r="A18" s="72"/>
      <c r="B18" s="72"/>
      <c r="C18" s="72"/>
      <c r="D18" s="79"/>
      <c r="E18" s="79"/>
      <c r="F18" s="79"/>
      <c r="G18" s="79"/>
      <c r="H18" s="152"/>
    </row>
    <row r="19" spans="1:8" ht="24" thickBot="1">
      <c r="A19" s="265" t="s">
        <v>54</v>
      </c>
      <c r="B19" s="277"/>
      <c r="C19" s="266"/>
      <c r="D19" s="54">
        <f>SUM(D7:D18)</f>
        <v>489800</v>
      </c>
      <c r="E19" s="54">
        <f>SUM(E7:E18)</f>
        <v>407161</v>
      </c>
      <c r="F19" s="54">
        <f>SUM(F7:F18)</f>
        <v>0</v>
      </c>
      <c r="G19" s="54">
        <f>SUM(G7:G18)</f>
        <v>0</v>
      </c>
      <c r="H19" s="54">
        <f>SUM(H7:H18)</f>
        <v>407161</v>
      </c>
    </row>
    <row r="20" spans="1:8" ht="24" thickTop="1">
      <c r="A20" s="37" t="s">
        <v>267</v>
      </c>
      <c r="B20" s="1"/>
      <c r="C20" s="1"/>
      <c r="D20" s="1"/>
      <c r="E20" s="35"/>
      <c r="F20" s="35"/>
      <c r="G20" s="35"/>
      <c r="H20" s="35"/>
    </row>
  </sheetData>
  <sheetProtection/>
  <mergeCells count="4">
    <mergeCell ref="A1:H1"/>
    <mergeCell ref="A2:H2"/>
    <mergeCell ref="A3:H3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view="pageBreakPreview" zoomScale="110" zoomScaleSheetLayoutView="110" zoomScalePageLayoutView="0" workbookViewId="0" topLeftCell="A10">
      <selection activeCell="D12" sqref="D12"/>
    </sheetView>
  </sheetViews>
  <sheetFormatPr defaultColWidth="9.140625" defaultRowHeight="12.75"/>
  <cols>
    <col min="1" max="1" width="15.7109375" style="0" customWidth="1"/>
    <col min="2" max="2" width="20.421875" style="0" customWidth="1"/>
    <col min="3" max="3" width="15.8515625" style="0" customWidth="1"/>
    <col min="4" max="6" width="15.7109375" style="0" customWidth="1"/>
    <col min="7" max="7" width="14.7109375" style="0" customWidth="1"/>
    <col min="8" max="8" width="14.28125" style="0" customWidth="1"/>
    <col min="9" max="9" width="15.7109375" style="212" customWidth="1"/>
  </cols>
  <sheetData>
    <row r="1" spans="1:9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</row>
    <row r="2" spans="1:9" ht="23.25">
      <c r="A2" s="271" t="s">
        <v>286</v>
      </c>
      <c r="B2" s="271"/>
      <c r="C2" s="271"/>
      <c r="D2" s="271"/>
      <c r="E2" s="271"/>
      <c r="F2" s="271"/>
      <c r="G2" s="271"/>
      <c r="H2" s="271"/>
      <c r="I2" s="271"/>
    </row>
    <row r="3" spans="1:9" ht="23.25">
      <c r="A3" s="272" t="s">
        <v>500</v>
      </c>
      <c r="B3" s="272"/>
      <c r="C3" s="272"/>
      <c r="D3" s="272"/>
      <c r="E3" s="272"/>
      <c r="F3" s="272"/>
      <c r="G3" s="272"/>
      <c r="H3" s="272"/>
      <c r="I3" s="272"/>
    </row>
    <row r="4" spans="1:9" ht="23.25">
      <c r="A4" s="58"/>
      <c r="B4" s="58"/>
      <c r="C4" s="58"/>
      <c r="D4" s="58"/>
      <c r="E4" s="58" t="s">
        <v>275</v>
      </c>
      <c r="F4" s="58" t="s">
        <v>288</v>
      </c>
      <c r="G4" s="58" t="s">
        <v>291</v>
      </c>
      <c r="H4" s="58" t="s">
        <v>293</v>
      </c>
      <c r="I4" s="58"/>
    </row>
    <row r="5" spans="1:9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287</v>
      </c>
      <c r="F5" s="103" t="s">
        <v>289</v>
      </c>
      <c r="G5" s="103" t="s">
        <v>292</v>
      </c>
      <c r="H5" s="103" t="s">
        <v>294</v>
      </c>
      <c r="I5" s="103" t="s">
        <v>54</v>
      </c>
    </row>
    <row r="6" spans="1:9" ht="23.25">
      <c r="A6" s="59"/>
      <c r="B6" s="59"/>
      <c r="C6" s="59"/>
      <c r="D6" s="59"/>
      <c r="E6" s="59"/>
      <c r="F6" s="59" t="s">
        <v>290</v>
      </c>
      <c r="G6" s="59"/>
      <c r="H6" s="59"/>
      <c r="I6" s="59"/>
    </row>
    <row r="7" spans="1:9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69"/>
      <c r="H7" s="69"/>
      <c r="I7" s="228">
        <f aca="true" t="shared" si="0" ref="I7:I20">SUM(E7:H7)</f>
        <v>0</v>
      </c>
    </row>
    <row r="8" spans="1:9" ht="23.25">
      <c r="A8" s="48"/>
      <c r="B8" s="48" t="s">
        <v>254</v>
      </c>
      <c r="C8" s="48" t="s">
        <v>188</v>
      </c>
      <c r="D8" s="53">
        <v>738600</v>
      </c>
      <c r="E8" s="53">
        <v>599440</v>
      </c>
      <c r="F8" s="53"/>
      <c r="G8" s="53"/>
      <c r="H8" s="53"/>
      <c r="I8" s="138">
        <f t="shared" si="0"/>
        <v>599440</v>
      </c>
    </row>
    <row r="9" spans="1:9" ht="23.25">
      <c r="A9" s="48"/>
      <c r="B9" s="48" t="s">
        <v>254</v>
      </c>
      <c r="C9" s="48" t="s">
        <v>408</v>
      </c>
      <c r="D9" s="53">
        <v>852780</v>
      </c>
      <c r="E9" s="53">
        <v>852780</v>
      </c>
      <c r="F9" s="53"/>
      <c r="G9" s="53"/>
      <c r="H9" s="53"/>
      <c r="I9" s="138">
        <f t="shared" si="0"/>
        <v>852780</v>
      </c>
    </row>
    <row r="10" spans="1:9" ht="23.25">
      <c r="A10" s="48" t="s">
        <v>270</v>
      </c>
      <c r="B10" s="48" t="s">
        <v>68</v>
      </c>
      <c r="C10" s="48" t="s">
        <v>188</v>
      </c>
      <c r="D10" s="53"/>
      <c r="E10" s="53"/>
      <c r="F10" s="53"/>
      <c r="G10" s="53"/>
      <c r="H10" s="53"/>
      <c r="I10" s="138">
        <f t="shared" si="0"/>
        <v>0</v>
      </c>
    </row>
    <row r="11" spans="1:9" ht="23.25">
      <c r="A11" s="48"/>
      <c r="B11" s="48" t="s">
        <v>68</v>
      </c>
      <c r="C11" s="48" t="s">
        <v>408</v>
      </c>
      <c r="D11" s="53">
        <v>1500</v>
      </c>
      <c r="E11" s="53">
        <v>1500</v>
      </c>
      <c r="F11" s="53"/>
      <c r="G11" s="53"/>
      <c r="H11" s="53"/>
      <c r="I11" s="138">
        <f t="shared" si="0"/>
        <v>1500</v>
      </c>
    </row>
    <row r="12" spans="1:9" ht="23.25">
      <c r="A12" s="48"/>
      <c r="B12" s="48" t="s">
        <v>70</v>
      </c>
      <c r="C12" s="48" t="s">
        <v>188</v>
      </c>
      <c r="D12" s="53">
        <v>807800</v>
      </c>
      <c r="E12" s="53">
        <v>275439</v>
      </c>
      <c r="F12" s="53">
        <v>401590</v>
      </c>
      <c r="G12" s="53"/>
      <c r="H12" s="53"/>
      <c r="I12" s="138">
        <f t="shared" si="0"/>
        <v>677029</v>
      </c>
    </row>
    <row r="13" spans="1:9" ht="23.25">
      <c r="A13" s="48"/>
      <c r="B13" s="48" t="s">
        <v>67</v>
      </c>
      <c r="C13" s="48" t="s">
        <v>188</v>
      </c>
      <c r="D13" s="53">
        <v>1275192</v>
      </c>
      <c r="E13" s="53">
        <v>136962.65</v>
      </c>
      <c r="F13" s="53">
        <v>1035174.52</v>
      </c>
      <c r="G13" s="53"/>
      <c r="H13" s="53"/>
      <c r="I13" s="138">
        <f t="shared" si="0"/>
        <v>1172137.17</v>
      </c>
    </row>
    <row r="14" spans="1:9" ht="23.25">
      <c r="A14" s="48"/>
      <c r="B14" s="48" t="s">
        <v>67</v>
      </c>
      <c r="C14" s="48" t="s">
        <v>406</v>
      </c>
      <c r="D14" s="53">
        <v>124100</v>
      </c>
      <c r="E14" s="53"/>
      <c r="F14" s="53">
        <v>124100</v>
      </c>
      <c r="G14" s="53"/>
      <c r="H14" s="53"/>
      <c r="I14" s="138">
        <f t="shared" si="0"/>
        <v>124100</v>
      </c>
    </row>
    <row r="15" spans="1:9" ht="23.25">
      <c r="A15" s="48"/>
      <c r="B15" s="48" t="s">
        <v>71</v>
      </c>
      <c r="C15" s="48" t="s">
        <v>188</v>
      </c>
      <c r="D15" s="53">
        <v>9000</v>
      </c>
      <c r="E15" s="53"/>
      <c r="F15" s="53"/>
      <c r="G15" s="53"/>
      <c r="H15" s="53"/>
      <c r="I15" s="138">
        <f t="shared" si="0"/>
        <v>0</v>
      </c>
    </row>
    <row r="16" spans="1:9" ht="23.25">
      <c r="A16" s="48" t="s">
        <v>272</v>
      </c>
      <c r="B16" s="48" t="s">
        <v>65</v>
      </c>
      <c r="C16" s="48" t="s">
        <v>188</v>
      </c>
      <c r="D16" s="53">
        <v>9900</v>
      </c>
      <c r="E16" s="53">
        <v>8400</v>
      </c>
      <c r="F16" s="53"/>
      <c r="G16" s="53"/>
      <c r="H16" s="53"/>
      <c r="I16" s="138">
        <f t="shared" si="0"/>
        <v>8400</v>
      </c>
    </row>
    <row r="17" spans="1:9" ht="23.25">
      <c r="A17" s="48"/>
      <c r="B17" s="48" t="s">
        <v>66</v>
      </c>
      <c r="C17" s="48" t="s">
        <v>188</v>
      </c>
      <c r="D17" s="53"/>
      <c r="E17" s="53"/>
      <c r="F17" s="53"/>
      <c r="G17" s="53"/>
      <c r="H17" s="53"/>
      <c r="I17" s="138">
        <f t="shared" si="0"/>
        <v>0</v>
      </c>
    </row>
    <row r="18" spans="1:9" ht="23.25">
      <c r="A18" s="48" t="s">
        <v>273</v>
      </c>
      <c r="B18" s="48" t="s">
        <v>73</v>
      </c>
      <c r="C18" s="48" t="s">
        <v>188</v>
      </c>
      <c r="D18" s="53"/>
      <c r="E18" s="53"/>
      <c r="F18" s="53"/>
      <c r="G18" s="53"/>
      <c r="H18" s="53"/>
      <c r="I18" s="138">
        <f t="shared" si="0"/>
        <v>0</v>
      </c>
    </row>
    <row r="19" spans="1:9" ht="23.25">
      <c r="A19" s="48" t="s">
        <v>274</v>
      </c>
      <c r="B19" s="48" t="s">
        <v>72</v>
      </c>
      <c r="C19" s="48" t="s">
        <v>188</v>
      </c>
      <c r="D19" s="53">
        <v>1911520</v>
      </c>
      <c r="E19" s="53">
        <v>18500</v>
      </c>
      <c r="F19" s="53">
        <v>1877000</v>
      </c>
      <c r="G19" s="53"/>
      <c r="H19" s="53"/>
      <c r="I19" s="138">
        <f t="shared" si="0"/>
        <v>1895500</v>
      </c>
    </row>
    <row r="20" spans="1:9" ht="23.25">
      <c r="A20" s="72"/>
      <c r="B20" s="72"/>
      <c r="C20" s="72"/>
      <c r="D20" s="79"/>
      <c r="E20" s="79"/>
      <c r="F20" s="79"/>
      <c r="G20" s="79"/>
      <c r="H20" s="79"/>
      <c r="I20" s="229">
        <f t="shared" si="0"/>
        <v>0</v>
      </c>
    </row>
    <row r="21" spans="1:9" ht="24" thickBot="1">
      <c r="A21" s="265" t="s">
        <v>54</v>
      </c>
      <c r="B21" s="277"/>
      <c r="C21" s="266"/>
      <c r="D21" s="54">
        <f aca="true" t="shared" si="1" ref="D21:I21">SUM(D7:D20)</f>
        <v>5730392</v>
      </c>
      <c r="E21" s="54">
        <f t="shared" si="1"/>
        <v>1893021.65</v>
      </c>
      <c r="F21" s="54">
        <f t="shared" si="1"/>
        <v>3437864.52</v>
      </c>
      <c r="G21" s="54">
        <f t="shared" si="1"/>
        <v>0</v>
      </c>
      <c r="H21" s="54">
        <f t="shared" si="1"/>
        <v>0</v>
      </c>
      <c r="I21" s="54">
        <f t="shared" si="1"/>
        <v>5330886.17</v>
      </c>
    </row>
    <row r="22" spans="1:9" ht="24" thickTop="1">
      <c r="A22" s="37" t="s">
        <v>267</v>
      </c>
      <c r="B22" s="1"/>
      <c r="C22" s="1"/>
      <c r="D22" s="1"/>
      <c r="E22" s="1"/>
      <c r="F22" s="1"/>
      <c r="G22" s="1"/>
      <c r="H22" s="1"/>
      <c r="I22" s="38"/>
    </row>
  </sheetData>
  <sheetProtection/>
  <mergeCells count="4">
    <mergeCell ref="A1:I1"/>
    <mergeCell ref="A2:I2"/>
    <mergeCell ref="A3:I3"/>
    <mergeCell ref="A21:C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9"/>
  <sheetViews>
    <sheetView view="pageBreakPreview" zoomScaleSheetLayoutView="100" workbookViewId="0" topLeftCell="A5">
      <selection activeCell="D12" sqref="D12"/>
    </sheetView>
  </sheetViews>
  <sheetFormatPr defaultColWidth="9.140625" defaultRowHeight="12.75"/>
  <cols>
    <col min="1" max="1" width="14.7109375" style="0" customWidth="1"/>
    <col min="2" max="2" width="20.7109375" style="0" customWidth="1"/>
    <col min="3" max="3" width="15.7109375" style="0" customWidth="1"/>
    <col min="4" max="4" width="14.7109375" style="0" customWidth="1"/>
    <col min="5" max="5" width="15.7109375" style="0" customWidth="1"/>
    <col min="6" max="6" width="13.7109375" style="0" customWidth="1"/>
    <col min="7" max="7" width="15.7109375" style="0" customWidth="1"/>
    <col min="8" max="8" width="14.7109375" style="0" customWidth="1"/>
    <col min="9" max="9" width="15.7109375" style="212" customWidth="1"/>
  </cols>
  <sheetData>
    <row r="1" spans="1:9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</row>
    <row r="2" spans="1:9" ht="23.25">
      <c r="A2" s="271" t="s">
        <v>295</v>
      </c>
      <c r="B2" s="271"/>
      <c r="C2" s="271"/>
      <c r="D2" s="271"/>
      <c r="E2" s="271"/>
      <c r="F2" s="271"/>
      <c r="G2" s="271"/>
      <c r="H2" s="271"/>
      <c r="I2" s="271"/>
    </row>
    <row r="3" spans="1:9" ht="23.25">
      <c r="A3" s="272" t="s">
        <v>500</v>
      </c>
      <c r="B3" s="272"/>
      <c r="C3" s="272"/>
      <c r="D3" s="272"/>
      <c r="E3" s="272"/>
      <c r="F3" s="272"/>
      <c r="G3" s="272"/>
      <c r="H3" s="272"/>
      <c r="I3" s="272"/>
    </row>
    <row r="4" spans="1:9" ht="23.25">
      <c r="A4" s="58"/>
      <c r="B4" s="58"/>
      <c r="C4" s="58"/>
      <c r="D4" s="58"/>
      <c r="E4" s="58" t="s">
        <v>275</v>
      </c>
      <c r="F4" s="58"/>
      <c r="G4" s="58" t="s">
        <v>298</v>
      </c>
      <c r="H4" s="58" t="s">
        <v>301</v>
      </c>
      <c r="I4" s="58"/>
    </row>
    <row r="5" spans="1:9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296</v>
      </c>
      <c r="F5" s="103" t="s">
        <v>297</v>
      </c>
      <c r="G5" s="103" t="s">
        <v>299</v>
      </c>
      <c r="H5" s="103" t="s">
        <v>78</v>
      </c>
      <c r="I5" s="103" t="s">
        <v>54</v>
      </c>
    </row>
    <row r="6" spans="1:9" ht="23.25">
      <c r="A6" s="59"/>
      <c r="B6" s="59"/>
      <c r="C6" s="59"/>
      <c r="D6" s="59"/>
      <c r="E6" s="59"/>
      <c r="F6" s="59"/>
      <c r="G6" s="59" t="s">
        <v>300</v>
      </c>
      <c r="H6" s="59"/>
      <c r="I6" s="59"/>
    </row>
    <row r="7" spans="1:9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69"/>
      <c r="H7" s="69"/>
      <c r="I7" s="150">
        <f>SUM(E7:H7)</f>
        <v>0</v>
      </c>
    </row>
    <row r="8" spans="1:9" ht="23.25">
      <c r="A8" s="48"/>
      <c r="B8" s="48" t="s">
        <v>254</v>
      </c>
      <c r="C8" s="48" t="s">
        <v>188</v>
      </c>
      <c r="D8" s="53">
        <v>792420</v>
      </c>
      <c r="E8" s="53">
        <v>72182</v>
      </c>
      <c r="F8" s="53"/>
      <c r="G8" s="53"/>
      <c r="H8" s="53"/>
      <c r="I8" s="151">
        <f aca="true" t="shared" si="0" ref="I8:I17">SUM(E8:H8)</f>
        <v>72182</v>
      </c>
    </row>
    <row r="9" spans="1:9" ht="23.25">
      <c r="A9" s="48" t="s">
        <v>270</v>
      </c>
      <c r="B9" s="48" t="s">
        <v>68</v>
      </c>
      <c r="C9" s="48" t="s">
        <v>188</v>
      </c>
      <c r="D9" s="53">
        <v>36000</v>
      </c>
      <c r="E9" s="53"/>
      <c r="F9" s="53"/>
      <c r="G9" s="53"/>
      <c r="H9" s="53"/>
      <c r="I9" s="151">
        <f t="shared" si="0"/>
        <v>0</v>
      </c>
    </row>
    <row r="10" spans="1:9" ht="23.25">
      <c r="A10" s="48"/>
      <c r="B10" s="48" t="s">
        <v>70</v>
      </c>
      <c r="C10" s="48" t="s">
        <v>188</v>
      </c>
      <c r="D10" s="53">
        <v>250000</v>
      </c>
      <c r="E10" s="53">
        <v>138470</v>
      </c>
      <c r="F10" s="53"/>
      <c r="G10" s="53"/>
      <c r="H10" s="53"/>
      <c r="I10" s="151">
        <f t="shared" si="0"/>
        <v>138470</v>
      </c>
    </row>
    <row r="11" spans="1:9" ht="23.25">
      <c r="A11" s="48"/>
      <c r="B11" s="48" t="s">
        <v>67</v>
      </c>
      <c r="C11" s="48" t="s">
        <v>188</v>
      </c>
      <c r="D11" s="53">
        <v>345000</v>
      </c>
      <c r="E11" s="53">
        <v>294750.12</v>
      </c>
      <c r="F11" s="53"/>
      <c r="G11" s="53"/>
      <c r="H11" s="53"/>
      <c r="I11" s="151">
        <f t="shared" si="0"/>
        <v>294750.12</v>
      </c>
    </row>
    <row r="12" spans="1:9" ht="23.25">
      <c r="A12" s="48"/>
      <c r="B12" s="48" t="s">
        <v>71</v>
      </c>
      <c r="C12" s="48" t="s">
        <v>188</v>
      </c>
      <c r="D12" s="53"/>
      <c r="E12" s="53"/>
      <c r="F12" s="53"/>
      <c r="G12" s="53"/>
      <c r="H12" s="53"/>
      <c r="I12" s="151">
        <f t="shared" si="0"/>
        <v>0</v>
      </c>
    </row>
    <row r="13" spans="1:9" ht="23.25">
      <c r="A13" s="48" t="s">
        <v>272</v>
      </c>
      <c r="B13" s="48" t="s">
        <v>65</v>
      </c>
      <c r="C13" s="48" t="s">
        <v>188</v>
      </c>
      <c r="D13" s="53"/>
      <c r="E13" s="53"/>
      <c r="F13" s="53"/>
      <c r="G13" s="53"/>
      <c r="H13" s="53"/>
      <c r="I13" s="151">
        <f t="shared" si="0"/>
        <v>0</v>
      </c>
    </row>
    <row r="14" spans="1:9" ht="23.25">
      <c r="A14" s="48"/>
      <c r="B14" s="48" t="s">
        <v>66</v>
      </c>
      <c r="C14" s="48" t="s">
        <v>188</v>
      </c>
      <c r="D14" s="53"/>
      <c r="E14" s="53"/>
      <c r="F14" s="53"/>
      <c r="G14" s="53"/>
      <c r="H14" s="53"/>
      <c r="I14" s="151">
        <f t="shared" si="0"/>
        <v>0</v>
      </c>
    </row>
    <row r="15" spans="1:9" ht="23.25">
      <c r="A15" s="48" t="s">
        <v>273</v>
      </c>
      <c r="B15" s="48" t="s">
        <v>73</v>
      </c>
      <c r="C15" s="48" t="s">
        <v>188</v>
      </c>
      <c r="D15" s="53"/>
      <c r="E15" s="53"/>
      <c r="F15" s="53"/>
      <c r="G15" s="53"/>
      <c r="H15" s="53"/>
      <c r="I15" s="151">
        <f t="shared" si="0"/>
        <v>0</v>
      </c>
    </row>
    <row r="16" spans="1:9" ht="23.25">
      <c r="A16" s="48" t="s">
        <v>274</v>
      </c>
      <c r="B16" s="48" t="s">
        <v>72</v>
      </c>
      <c r="C16" s="48" t="s">
        <v>188</v>
      </c>
      <c r="D16" s="53">
        <v>120000</v>
      </c>
      <c r="E16" s="53">
        <v>112500</v>
      </c>
      <c r="F16" s="53"/>
      <c r="G16" s="53"/>
      <c r="H16" s="53"/>
      <c r="I16" s="151">
        <f t="shared" si="0"/>
        <v>112500</v>
      </c>
    </row>
    <row r="17" spans="1:9" ht="23.25">
      <c r="A17" s="72"/>
      <c r="B17" s="72"/>
      <c r="C17" s="72"/>
      <c r="D17" s="79"/>
      <c r="E17" s="79"/>
      <c r="F17" s="79"/>
      <c r="G17" s="79"/>
      <c r="H17" s="79"/>
      <c r="I17" s="152">
        <f t="shared" si="0"/>
        <v>0</v>
      </c>
    </row>
    <row r="18" spans="1:9" ht="24" thickBot="1">
      <c r="A18" s="265" t="s">
        <v>54</v>
      </c>
      <c r="B18" s="277"/>
      <c r="C18" s="266"/>
      <c r="D18" s="54">
        <f aca="true" t="shared" si="1" ref="D18:I18">SUM(D7:D17)</f>
        <v>1543420</v>
      </c>
      <c r="E18" s="54">
        <f t="shared" si="1"/>
        <v>617902.12</v>
      </c>
      <c r="F18" s="54">
        <f t="shared" si="1"/>
        <v>0</v>
      </c>
      <c r="G18" s="54">
        <f t="shared" si="1"/>
        <v>0</v>
      </c>
      <c r="H18" s="54">
        <f t="shared" si="1"/>
        <v>0</v>
      </c>
      <c r="I18" s="54">
        <f t="shared" si="1"/>
        <v>617902.12</v>
      </c>
    </row>
    <row r="19" spans="1:9" ht="24" thickTop="1">
      <c r="A19" s="37" t="s">
        <v>267</v>
      </c>
      <c r="B19" s="1"/>
      <c r="C19" s="1"/>
      <c r="D19" s="1"/>
      <c r="E19" s="1"/>
      <c r="F19" s="1"/>
      <c r="G19" s="1"/>
      <c r="H19" s="1"/>
      <c r="I19" s="38"/>
    </row>
  </sheetData>
  <sheetProtection/>
  <mergeCells count="4">
    <mergeCell ref="A1:I1"/>
    <mergeCell ref="A2:I2"/>
    <mergeCell ref="A3:I3"/>
    <mergeCell ref="A18:C1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0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3" width="18.8515625" style="0" customWidth="1"/>
    <col min="4" max="5" width="15.7109375" style="0" customWidth="1"/>
    <col min="6" max="6" width="18.421875" style="0" customWidth="1"/>
    <col min="7" max="7" width="15.7109375" style="212" customWidth="1"/>
  </cols>
  <sheetData>
    <row r="1" spans="1:7" ht="23.25">
      <c r="A1" s="271" t="s">
        <v>262</v>
      </c>
      <c r="B1" s="271"/>
      <c r="C1" s="271"/>
      <c r="D1" s="271"/>
      <c r="E1" s="271"/>
      <c r="F1" s="271"/>
      <c r="G1" s="271"/>
    </row>
    <row r="2" spans="1:7" ht="23.25">
      <c r="A2" s="271" t="s">
        <v>302</v>
      </c>
      <c r="B2" s="271"/>
      <c r="C2" s="271"/>
      <c r="D2" s="271"/>
      <c r="E2" s="271"/>
      <c r="F2" s="271"/>
      <c r="G2" s="271"/>
    </row>
    <row r="3" spans="1:7" ht="23.25">
      <c r="A3" s="272" t="s">
        <v>500</v>
      </c>
      <c r="B3" s="272"/>
      <c r="C3" s="272"/>
      <c r="D3" s="272"/>
      <c r="E3" s="272"/>
      <c r="F3" s="272"/>
      <c r="G3" s="272"/>
    </row>
    <row r="4" spans="1:7" ht="23.25">
      <c r="A4" s="58"/>
      <c r="B4" s="58"/>
      <c r="C4" s="58"/>
      <c r="D4" s="58"/>
      <c r="E4" s="58" t="s">
        <v>275</v>
      </c>
      <c r="F4" s="58" t="s">
        <v>304</v>
      </c>
      <c r="G4" s="58"/>
    </row>
    <row r="5" spans="1:7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303</v>
      </c>
      <c r="F5" s="103" t="s">
        <v>305</v>
      </c>
      <c r="G5" s="103" t="s">
        <v>54</v>
      </c>
    </row>
    <row r="6" spans="1:7" ht="23.25">
      <c r="A6" s="59"/>
      <c r="B6" s="59"/>
      <c r="C6" s="59"/>
      <c r="D6" s="59"/>
      <c r="E6" s="59" t="s">
        <v>79</v>
      </c>
      <c r="F6" s="59"/>
      <c r="G6" s="59"/>
    </row>
    <row r="7" spans="1:7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150">
        <f>SUM(E7:F7)</f>
        <v>0</v>
      </c>
    </row>
    <row r="8" spans="1:7" ht="23.25">
      <c r="A8" s="48"/>
      <c r="B8" s="48" t="s">
        <v>254</v>
      </c>
      <c r="C8" s="48" t="s">
        <v>188</v>
      </c>
      <c r="D8" s="53"/>
      <c r="E8" s="53"/>
      <c r="F8" s="53"/>
      <c r="G8" s="151">
        <f aca="true" t="shared" si="0" ref="G8:G18">SUM(E8:F8)</f>
        <v>0</v>
      </c>
    </row>
    <row r="9" spans="1:7" ht="23.25">
      <c r="A9" s="48" t="s">
        <v>270</v>
      </c>
      <c r="B9" s="48" t="s">
        <v>68</v>
      </c>
      <c r="C9" s="48" t="s">
        <v>188</v>
      </c>
      <c r="D9" s="53"/>
      <c r="E9" s="53"/>
      <c r="F9" s="53"/>
      <c r="G9" s="151">
        <f t="shared" si="0"/>
        <v>0</v>
      </c>
    </row>
    <row r="10" spans="1:7" ht="23.25">
      <c r="A10" s="48"/>
      <c r="B10" s="48" t="s">
        <v>70</v>
      </c>
      <c r="C10" s="48" t="s">
        <v>188</v>
      </c>
      <c r="D10" s="53"/>
      <c r="E10" s="53"/>
      <c r="F10" s="53"/>
      <c r="G10" s="151">
        <f t="shared" si="0"/>
        <v>0</v>
      </c>
    </row>
    <row r="11" spans="1:7" ht="23.25">
      <c r="A11" s="48"/>
      <c r="B11" s="48" t="s">
        <v>67</v>
      </c>
      <c r="C11" s="48" t="s">
        <v>188</v>
      </c>
      <c r="D11" s="53"/>
      <c r="E11" s="53"/>
      <c r="F11" s="53"/>
      <c r="G11" s="151">
        <f t="shared" si="0"/>
        <v>0</v>
      </c>
    </row>
    <row r="12" spans="1:7" ht="23.25">
      <c r="A12" s="48"/>
      <c r="B12" s="48" t="s">
        <v>67</v>
      </c>
      <c r="C12" s="48" t="s">
        <v>408</v>
      </c>
      <c r="D12" s="53">
        <v>40000</v>
      </c>
      <c r="E12" s="53">
        <v>40000</v>
      </c>
      <c r="F12" s="53">
        <f>SUM(E7:F7)</f>
        <v>0</v>
      </c>
      <c r="G12" s="151">
        <f t="shared" si="0"/>
        <v>40000</v>
      </c>
    </row>
    <row r="13" spans="1:7" ht="23.25">
      <c r="A13" s="48"/>
      <c r="B13" s="48" t="s">
        <v>71</v>
      </c>
      <c r="C13" s="48" t="s">
        <v>188</v>
      </c>
      <c r="D13" s="53"/>
      <c r="E13" s="53"/>
      <c r="F13" s="53"/>
      <c r="G13" s="151">
        <f t="shared" si="0"/>
        <v>0</v>
      </c>
    </row>
    <row r="14" spans="1:7" ht="23.25">
      <c r="A14" s="48" t="s">
        <v>272</v>
      </c>
      <c r="B14" s="48" t="s">
        <v>65</v>
      </c>
      <c r="C14" s="48" t="s">
        <v>188</v>
      </c>
      <c r="D14" s="53"/>
      <c r="E14" s="53"/>
      <c r="F14" s="53"/>
      <c r="G14" s="151">
        <f t="shared" si="0"/>
        <v>0</v>
      </c>
    </row>
    <row r="15" spans="1:7" ht="23.25">
      <c r="A15" s="48"/>
      <c r="B15" s="48" t="s">
        <v>66</v>
      </c>
      <c r="C15" s="48" t="s">
        <v>188</v>
      </c>
      <c r="D15" s="53"/>
      <c r="E15" s="53"/>
      <c r="F15" s="53"/>
      <c r="G15" s="151">
        <f t="shared" si="0"/>
        <v>0</v>
      </c>
    </row>
    <row r="16" spans="1:7" ht="23.25">
      <c r="A16" s="48" t="s">
        <v>273</v>
      </c>
      <c r="B16" s="48" t="s">
        <v>73</v>
      </c>
      <c r="C16" s="48" t="s">
        <v>188</v>
      </c>
      <c r="D16" s="53"/>
      <c r="E16" s="53"/>
      <c r="F16" s="53"/>
      <c r="G16" s="151">
        <f t="shared" si="0"/>
        <v>0</v>
      </c>
    </row>
    <row r="17" spans="1:7" ht="23.25">
      <c r="A17" s="48" t="s">
        <v>274</v>
      </c>
      <c r="B17" s="48" t="s">
        <v>72</v>
      </c>
      <c r="C17" s="48" t="s">
        <v>188</v>
      </c>
      <c r="D17" s="53"/>
      <c r="E17" s="53"/>
      <c r="F17" s="53"/>
      <c r="G17" s="151">
        <f t="shared" si="0"/>
        <v>0</v>
      </c>
    </row>
    <row r="18" spans="1:7" ht="23.25">
      <c r="A18" s="72"/>
      <c r="B18" s="72"/>
      <c r="C18" s="72"/>
      <c r="D18" s="79"/>
      <c r="E18" s="79"/>
      <c r="F18" s="79"/>
      <c r="G18" s="152">
        <f t="shared" si="0"/>
        <v>0</v>
      </c>
    </row>
    <row r="19" spans="1:7" ht="24" thickBot="1">
      <c r="A19" s="265" t="s">
        <v>54</v>
      </c>
      <c r="B19" s="277"/>
      <c r="C19" s="266"/>
      <c r="D19" s="54">
        <f>SUM(D15:D18)</f>
        <v>0</v>
      </c>
      <c r="E19" s="54">
        <f>SUM(E7:E18)</f>
        <v>40000</v>
      </c>
      <c r="F19" s="54">
        <f>SUM(F7:F18)</f>
        <v>0</v>
      </c>
      <c r="G19" s="54">
        <f>SUM(G7:G18)</f>
        <v>40000</v>
      </c>
    </row>
    <row r="20" spans="1:7" ht="24" thickTop="1">
      <c r="A20" s="37" t="s">
        <v>267</v>
      </c>
      <c r="B20" s="1"/>
      <c r="C20" s="1"/>
      <c r="D20" s="1"/>
      <c r="E20" s="1"/>
      <c r="F20" s="1"/>
      <c r="G20" s="38"/>
    </row>
  </sheetData>
  <sheetProtection/>
  <mergeCells count="4">
    <mergeCell ref="A1:G1"/>
    <mergeCell ref="A2:G2"/>
    <mergeCell ref="A3:G3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10" width="15.7109375" style="0" customWidth="1"/>
  </cols>
  <sheetData>
    <row r="1" spans="1:10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23.25">
      <c r="A2" s="271" t="s">
        <v>306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3.25">
      <c r="A3" s="272" t="s">
        <v>264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ht="23.25">
      <c r="A4" s="58"/>
      <c r="B4" s="58"/>
      <c r="C4" s="58"/>
      <c r="D4" s="58"/>
      <c r="E4" s="58" t="s">
        <v>275</v>
      </c>
      <c r="F4" s="58"/>
      <c r="G4" s="58" t="s">
        <v>309</v>
      </c>
      <c r="H4" s="58" t="s">
        <v>311</v>
      </c>
      <c r="I4" s="58"/>
      <c r="J4" s="58"/>
    </row>
    <row r="5" spans="1:10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307</v>
      </c>
      <c r="F5" s="103" t="s">
        <v>308</v>
      </c>
      <c r="G5" s="103" t="s">
        <v>310</v>
      </c>
      <c r="H5" s="103" t="s">
        <v>312</v>
      </c>
      <c r="I5" s="103" t="s">
        <v>314</v>
      </c>
      <c r="J5" s="103" t="s">
        <v>54</v>
      </c>
    </row>
    <row r="6" spans="1:10" ht="23.25">
      <c r="A6" s="59"/>
      <c r="B6" s="59"/>
      <c r="C6" s="59"/>
      <c r="D6" s="59"/>
      <c r="E6" s="59" t="s">
        <v>88</v>
      </c>
      <c r="F6" s="59"/>
      <c r="G6" s="59"/>
      <c r="H6" s="59" t="s">
        <v>313</v>
      </c>
      <c r="I6" s="59"/>
      <c r="J6" s="59"/>
    </row>
    <row r="7" spans="1:10" ht="23.25">
      <c r="A7" s="57" t="s">
        <v>269</v>
      </c>
      <c r="B7" s="57" t="s">
        <v>253</v>
      </c>
      <c r="C7" s="57"/>
      <c r="D7" s="57"/>
      <c r="E7" s="57"/>
      <c r="F7" s="57"/>
      <c r="G7" s="57"/>
      <c r="H7" s="57"/>
      <c r="I7" s="57"/>
      <c r="J7" s="57"/>
    </row>
    <row r="8" spans="1:10" ht="23.25">
      <c r="A8" s="57"/>
      <c r="B8" s="57" t="s">
        <v>254</v>
      </c>
      <c r="C8" s="57"/>
      <c r="D8" s="57"/>
      <c r="E8" s="57"/>
      <c r="F8" s="57"/>
      <c r="G8" s="57"/>
      <c r="H8" s="57"/>
      <c r="I8" s="57"/>
      <c r="J8" s="57"/>
    </row>
    <row r="9" spans="1:10" ht="23.25">
      <c r="A9" s="57" t="s">
        <v>270</v>
      </c>
      <c r="B9" s="57" t="s">
        <v>68</v>
      </c>
      <c r="C9" s="57"/>
      <c r="D9" s="57"/>
      <c r="E9" s="57"/>
      <c r="F9" s="57"/>
      <c r="G9" s="57"/>
      <c r="H9" s="57"/>
      <c r="I9" s="57"/>
      <c r="J9" s="57"/>
    </row>
    <row r="10" spans="1:10" ht="23.25">
      <c r="A10" s="57"/>
      <c r="B10" s="57" t="s">
        <v>271</v>
      </c>
      <c r="C10" s="57"/>
      <c r="D10" s="57"/>
      <c r="E10" s="57"/>
      <c r="F10" s="57"/>
      <c r="G10" s="57"/>
      <c r="H10" s="57"/>
      <c r="I10" s="57"/>
      <c r="J10" s="57"/>
    </row>
    <row r="11" spans="1:10" ht="23.25">
      <c r="A11" s="57"/>
      <c r="B11" s="57" t="s">
        <v>67</v>
      </c>
      <c r="C11" s="57"/>
      <c r="D11" s="57"/>
      <c r="E11" s="57"/>
      <c r="F11" s="57"/>
      <c r="G11" s="57"/>
      <c r="H11" s="57"/>
      <c r="I11" s="57"/>
      <c r="J11" s="57"/>
    </row>
    <row r="12" spans="1:10" ht="23.25">
      <c r="A12" s="57"/>
      <c r="B12" s="57" t="s">
        <v>71</v>
      </c>
      <c r="C12" s="57"/>
      <c r="D12" s="57"/>
      <c r="E12" s="57"/>
      <c r="F12" s="57"/>
      <c r="G12" s="57"/>
      <c r="H12" s="57"/>
      <c r="I12" s="57"/>
      <c r="J12" s="57"/>
    </row>
    <row r="13" spans="1:10" ht="23.25">
      <c r="A13" s="57" t="s">
        <v>272</v>
      </c>
      <c r="B13" s="57" t="s">
        <v>65</v>
      </c>
      <c r="C13" s="57"/>
      <c r="D13" s="57"/>
      <c r="E13" s="57"/>
      <c r="F13" s="57"/>
      <c r="G13" s="57"/>
      <c r="H13" s="57"/>
      <c r="I13" s="57"/>
      <c r="J13" s="57"/>
    </row>
    <row r="14" spans="1:10" ht="23.25">
      <c r="A14" s="57"/>
      <c r="B14" s="57" t="s">
        <v>66</v>
      </c>
      <c r="C14" s="57"/>
      <c r="D14" s="57"/>
      <c r="E14" s="57"/>
      <c r="F14" s="57"/>
      <c r="G14" s="57"/>
      <c r="H14" s="57"/>
      <c r="I14" s="57"/>
      <c r="J14" s="57"/>
    </row>
    <row r="15" spans="1:10" ht="23.25">
      <c r="A15" s="57" t="s">
        <v>273</v>
      </c>
      <c r="B15" s="57" t="s">
        <v>73</v>
      </c>
      <c r="C15" s="57"/>
      <c r="D15" s="57"/>
      <c r="E15" s="57"/>
      <c r="F15" s="57"/>
      <c r="G15" s="57"/>
      <c r="H15" s="57"/>
      <c r="I15" s="57"/>
      <c r="J15" s="57"/>
    </row>
    <row r="16" spans="1:10" ht="23.25">
      <c r="A16" s="57" t="s">
        <v>274</v>
      </c>
      <c r="B16" s="57" t="s">
        <v>72</v>
      </c>
      <c r="C16" s="57"/>
      <c r="D16" s="57"/>
      <c r="E16" s="57"/>
      <c r="F16" s="57"/>
      <c r="G16" s="57"/>
      <c r="H16" s="57"/>
      <c r="I16" s="57"/>
      <c r="J16" s="57"/>
    </row>
    <row r="17" spans="1:10" ht="23.2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23.2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23.2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23.25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4" thickBot="1">
      <c r="A21" s="265" t="s">
        <v>54</v>
      </c>
      <c r="B21" s="277"/>
      <c r="C21" s="266"/>
      <c r="D21" s="64"/>
      <c r="E21" s="64"/>
      <c r="F21" s="64"/>
      <c r="G21" s="64"/>
      <c r="H21" s="64"/>
      <c r="I21" s="64"/>
      <c r="J21" s="64"/>
    </row>
    <row r="22" spans="1:10" ht="24" thickTop="1">
      <c r="A22" s="37" t="s">
        <v>267</v>
      </c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4">
    <mergeCell ref="A1:J1"/>
    <mergeCell ref="A2:J2"/>
    <mergeCell ref="A3:J3"/>
    <mergeCell ref="A21:C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zoomScalePageLayoutView="0" workbookViewId="0" topLeftCell="A7">
      <selection activeCell="F12" sqref="F12"/>
    </sheetView>
  </sheetViews>
  <sheetFormatPr defaultColWidth="9.140625" defaultRowHeight="21.75" customHeight="1"/>
  <cols>
    <col min="1" max="1" width="35.00390625" style="1" customWidth="1"/>
    <col min="2" max="2" width="14.57421875" style="1" customWidth="1"/>
    <col min="3" max="3" width="23.7109375" style="1" customWidth="1"/>
    <col min="4" max="4" width="15.7109375" style="1" customWidth="1"/>
    <col min="5" max="16384" width="9.140625" style="1" customWidth="1"/>
  </cols>
  <sheetData>
    <row r="1" spans="1:4" ht="21.75" customHeight="1">
      <c r="A1" s="260" t="s">
        <v>262</v>
      </c>
      <c r="B1" s="260"/>
      <c r="C1" s="260"/>
      <c r="D1" s="260"/>
    </row>
    <row r="2" spans="1:4" ht="21.75" customHeight="1">
      <c r="A2" s="260" t="s">
        <v>381</v>
      </c>
      <c r="B2" s="260"/>
      <c r="C2" s="260"/>
      <c r="D2" s="260"/>
    </row>
    <row r="3" spans="1:4" ht="21.75" customHeight="1">
      <c r="A3" s="260" t="s">
        <v>505</v>
      </c>
      <c r="B3" s="260"/>
      <c r="C3" s="260"/>
      <c r="D3" s="260"/>
    </row>
    <row r="4" spans="1:4" ht="21.75" customHeight="1">
      <c r="A4" s="123"/>
      <c r="B4" s="123"/>
      <c r="C4" s="123"/>
      <c r="D4" s="123"/>
    </row>
    <row r="5" spans="1:4" ht="21.75" customHeight="1">
      <c r="A5" s="128" t="s">
        <v>491</v>
      </c>
      <c r="B5" s="123"/>
      <c r="C5" s="123"/>
      <c r="D5" s="203" t="s">
        <v>468</v>
      </c>
    </row>
    <row r="6" spans="1:4" ht="21.75" customHeight="1">
      <c r="A6" s="58" t="s">
        <v>49</v>
      </c>
      <c r="B6" s="58" t="s">
        <v>50</v>
      </c>
      <c r="C6" s="263" t="s">
        <v>382</v>
      </c>
      <c r="D6" s="264"/>
    </row>
    <row r="7" spans="1:4" ht="21.75" customHeight="1">
      <c r="A7" s="59"/>
      <c r="B7" s="59"/>
      <c r="C7" s="59" t="s">
        <v>383</v>
      </c>
      <c r="D7" s="59" t="s">
        <v>51</v>
      </c>
    </row>
    <row r="8" spans="1:4" ht="21.75" customHeight="1">
      <c r="A8" s="46" t="s">
        <v>52</v>
      </c>
      <c r="B8" s="51"/>
      <c r="C8" s="47"/>
      <c r="D8" s="51"/>
    </row>
    <row r="9" spans="1:4" ht="21.75" customHeight="1">
      <c r="A9" s="48" t="s">
        <v>471</v>
      </c>
      <c r="B9" s="53"/>
      <c r="C9" s="48" t="s">
        <v>399</v>
      </c>
      <c r="D9" s="53"/>
    </row>
    <row r="10" spans="1:4" ht="21.75" customHeight="1">
      <c r="A10" s="48" t="s">
        <v>473</v>
      </c>
      <c r="B10" s="53"/>
      <c r="C10" s="48" t="s">
        <v>72</v>
      </c>
      <c r="D10" s="53"/>
    </row>
    <row r="11" spans="1:4" ht="21.75" customHeight="1">
      <c r="A11" s="49" t="s">
        <v>53</v>
      </c>
      <c r="B11" s="53"/>
      <c r="C11" s="48" t="s">
        <v>86</v>
      </c>
      <c r="D11" s="53"/>
    </row>
    <row r="12" spans="1:4" ht="21.75" customHeight="1">
      <c r="A12" s="48" t="s">
        <v>474</v>
      </c>
      <c r="B12" s="53"/>
      <c r="C12" s="48" t="s">
        <v>472</v>
      </c>
      <c r="D12" s="53"/>
    </row>
    <row r="13" spans="1:4" ht="21.75" customHeight="1">
      <c r="A13" s="48" t="s">
        <v>475</v>
      </c>
      <c r="B13" s="53"/>
      <c r="C13" s="48"/>
      <c r="D13" s="53"/>
    </row>
    <row r="14" spans="1:4" ht="21.75" customHeight="1">
      <c r="A14" s="48" t="s">
        <v>476</v>
      </c>
      <c r="B14" s="53"/>
      <c r="C14" s="48"/>
      <c r="D14" s="53"/>
    </row>
    <row r="15" spans="1:4" ht="21.75" customHeight="1">
      <c r="A15" s="48" t="s">
        <v>477</v>
      </c>
      <c r="B15" s="53"/>
      <c r="C15" s="48"/>
      <c r="D15" s="53"/>
    </row>
    <row r="16" spans="1:4" ht="21.75" customHeight="1">
      <c r="A16" s="48" t="s">
        <v>478</v>
      </c>
      <c r="B16" s="53"/>
      <c r="C16" s="48"/>
      <c r="D16" s="53"/>
    </row>
    <row r="17" spans="1:4" ht="21.75" customHeight="1">
      <c r="A17" s="48" t="s">
        <v>479</v>
      </c>
      <c r="B17" s="53"/>
      <c r="C17" s="48"/>
      <c r="D17" s="53"/>
    </row>
    <row r="18" spans="1:4" ht="21.75" customHeight="1">
      <c r="A18" s="48" t="s">
        <v>480</v>
      </c>
      <c r="B18" s="53"/>
      <c r="C18" s="48"/>
      <c r="D18" s="53"/>
    </row>
    <row r="19" spans="1:4" ht="21.75" customHeight="1">
      <c r="A19" s="48" t="s">
        <v>481</v>
      </c>
      <c r="B19" s="53"/>
      <c r="C19" s="48"/>
      <c r="D19" s="53"/>
    </row>
    <row r="20" spans="1:4" ht="21.75" customHeight="1">
      <c r="A20" s="48" t="s">
        <v>482</v>
      </c>
      <c r="B20" s="53"/>
      <c r="C20" s="48"/>
      <c r="D20" s="53"/>
    </row>
    <row r="21" spans="1:4" ht="21.75" customHeight="1">
      <c r="A21" s="81" t="s">
        <v>483</v>
      </c>
      <c r="B21" s="74"/>
      <c r="C21" s="81"/>
      <c r="D21" s="74"/>
    </row>
    <row r="22" spans="1:4" ht="21.75" customHeight="1" thickBot="1">
      <c r="A22" s="65" t="s">
        <v>54</v>
      </c>
      <c r="B22" s="54">
        <f>SUM(B9:B21)</f>
        <v>0</v>
      </c>
      <c r="C22" s="64"/>
      <c r="D22" s="54">
        <f>SUM(D9:D21)</f>
        <v>0</v>
      </c>
    </row>
    <row r="23" spans="1:4" ht="21.75" customHeight="1" thickTop="1">
      <c r="A23" s="76"/>
      <c r="B23" s="86"/>
      <c r="C23" s="87"/>
      <c r="D23" s="86"/>
    </row>
    <row r="25" spans="2:3" ht="21.75" customHeight="1">
      <c r="B25" s="258"/>
      <c r="C25" s="258"/>
    </row>
    <row r="26" spans="2:3" ht="21.75" customHeight="1">
      <c r="B26" s="258"/>
      <c r="C26" s="258"/>
    </row>
    <row r="27" spans="2:3" ht="21.75" customHeight="1">
      <c r="B27" s="258"/>
      <c r="C27" s="258"/>
    </row>
    <row r="28" ht="21.75" customHeight="1">
      <c r="A28" s="38"/>
    </row>
    <row r="29" ht="21.75" customHeight="1">
      <c r="A29" s="43"/>
    </row>
    <row r="30" ht="21.75" customHeight="1">
      <c r="A30" s="43"/>
    </row>
    <row r="31" ht="21.75" customHeight="1">
      <c r="A31" s="43"/>
    </row>
    <row r="32" ht="21.75" customHeight="1">
      <c r="A32" s="43"/>
    </row>
    <row r="34" spans="1:4" ht="21.75" customHeight="1">
      <c r="A34" s="43"/>
      <c r="C34" s="258"/>
      <c r="D34" s="258"/>
    </row>
    <row r="35" spans="1:4" ht="21.75" customHeight="1">
      <c r="A35" s="44"/>
      <c r="C35" s="259"/>
      <c r="D35" s="259"/>
    </row>
    <row r="36" spans="1:4" ht="21.75" customHeight="1">
      <c r="A36" s="43"/>
      <c r="C36" s="258"/>
      <c r="D36" s="258"/>
    </row>
    <row r="37" spans="1:4" ht="21.75" customHeight="1">
      <c r="A37" s="43"/>
      <c r="C37" s="258"/>
      <c r="D37" s="258"/>
    </row>
    <row r="38" spans="3:4" ht="21.75" customHeight="1">
      <c r="C38" s="258"/>
      <c r="D38" s="258"/>
    </row>
  </sheetData>
  <sheetProtection/>
  <mergeCells count="12">
    <mergeCell ref="C38:D38"/>
    <mergeCell ref="C37:D37"/>
    <mergeCell ref="B26:C26"/>
    <mergeCell ref="B27:C27"/>
    <mergeCell ref="C34:D34"/>
    <mergeCell ref="C6:D6"/>
    <mergeCell ref="C36:D36"/>
    <mergeCell ref="A1:D1"/>
    <mergeCell ref="A2:D2"/>
    <mergeCell ref="A3:D3"/>
    <mergeCell ref="B25:C25"/>
    <mergeCell ref="C35:D35"/>
  </mergeCells>
  <printOptions/>
  <pageMargins left="0.75" right="0.67" top="0.47" bottom="0.26" header="0.27" footer="0.1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9"/>
  <sheetViews>
    <sheetView view="pageBreakPreview" zoomScale="110" zoomScaleSheetLayoutView="110" zoomScalePageLayoutView="0" workbookViewId="0" topLeftCell="A4">
      <selection activeCell="D12" sqref="D12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6" width="15.7109375" style="0" customWidth="1"/>
    <col min="7" max="7" width="15.7109375" style="212" customWidth="1"/>
  </cols>
  <sheetData>
    <row r="1" spans="1:7" ht="23.25">
      <c r="A1" s="271" t="s">
        <v>262</v>
      </c>
      <c r="B1" s="271"/>
      <c r="C1" s="271"/>
      <c r="D1" s="271"/>
      <c r="E1" s="271"/>
      <c r="F1" s="271"/>
      <c r="G1" s="271"/>
    </row>
    <row r="2" spans="1:7" ht="23.25">
      <c r="A2" s="271" t="s">
        <v>315</v>
      </c>
      <c r="B2" s="271"/>
      <c r="C2" s="271"/>
      <c r="D2" s="271"/>
      <c r="E2" s="271"/>
      <c r="F2" s="271"/>
      <c r="G2" s="271"/>
    </row>
    <row r="3" spans="1:7" ht="23.25">
      <c r="A3" s="272" t="s">
        <v>500</v>
      </c>
      <c r="B3" s="272"/>
      <c r="C3" s="272"/>
      <c r="D3" s="272"/>
      <c r="E3" s="272"/>
      <c r="F3" s="272"/>
      <c r="G3" s="272"/>
    </row>
    <row r="4" spans="1:7" ht="23.25">
      <c r="A4" s="58"/>
      <c r="B4" s="58"/>
      <c r="C4" s="58"/>
      <c r="D4" s="58"/>
      <c r="E4" s="58" t="s">
        <v>275</v>
      </c>
      <c r="F4" s="58" t="s">
        <v>319</v>
      </c>
      <c r="G4" s="58"/>
    </row>
    <row r="5" spans="1:7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316</v>
      </c>
      <c r="F5" s="103" t="s">
        <v>320</v>
      </c>
      <c r="G5" s="103" t="s">
        <v>54</v>
      </c>
    </row>
    <row r="6" spans="1:7" ht="23.25">
      <c r="A6" s="59"/>
      <c r="B6" s="59"/>
      <c r="C6" s="59"/>
      <c r="D6" s="59"/>
      <c r="E6" s="59" t="s">
        <v>317</v>
      </c>
      <c r="F6" s="59" t="s">
        <v>321</v>
      </c>
      <c r="G6" s="59"/>
    </row>
    <row r="7" spans="1:7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150">
        <f>SUM(E7:F7)</f>
        <v>0</v>
      </c>
    </row>
    <row r="8" spans="1:7" ht="23.25">
      <c r="A8" s="48"/>
      <c r="B8" s="48" t="s">
        <v>254</v>
      </c>
      <c r="C8" s="48" t="s">
        <v>188</v>
      </c>
      <c r="D8" s="53">
        <v>900829</v>
      </c>
      <c r="E8" s="53">
        <v>885538</v>
      </c>
      <c r="F8" s="53"/>
      <c r="G8" s="151">
        <f aca="true" t="shared" si="0" ref="G8:G17">SUM(E8:F8)</f>
        <v>885538</v>
      </c>
    </row>
    <row r="9" spans="1:7" ht="23.25">
      <c r="A9" s="48" t="s">
        <v>270</v>
      </c>
      <c r="B9" s="48" t="s">
        <v>68</v>
      </c>
      <c r="C9" s="48" t="s">
        <v>188</v>
      </c>
      <c r="D9" s="53"/>
      <c r="E9" s="53"/>
      <c r="F9" s="53"/>
      <c r="G9" s="151">
        <f t="shared" si="0"/>
        <v>0</v>
      </c>
    </row>
    <row r="10" spans="1:7" ht="23.25">
      <c r="A10" s="48"/>
      <c r="B10" s="48" t="s">
        <v>70</v>
      </c>
      <c r="C10" s="48" t="s">
        <v>188</v>
      </c>
      <c r="D10" s="53">
        <v>255631</v>
      </c>
      <c r="E10" s="53">
        <v>90310</v>
      </c>
      <c r="F10" s="53"/>
      <c r="G10" s="151">
        <f t="shared" si="0"/>
        <v>90310</v>
      </c>
    </row>
    <row r="11" spans="1:7" ht="23.25">
      <c r="A11" s="48"/>
      <c r="B11" s="48" t="s">
        <v>67</v>
      </c>
      <c r="C11" s="48" t="s">
        <v>188</v>
      </c>
      <c r="D11" s="53">
        <v>31500</v>
      </c>
      <c r="E11" s="53">
        <v>30367</v>
      </c>
      <c r="F11" s="53"/>
      <c r="G11" s="151">
        <f t="shared" si="0"/>
        <v>30367</v>
      </c>
    </row>
    <row r="12" spans="1:7" ht="23.25">
      <c r="A12" s="48"/>
      <c r="B12" s="48" t="s">
        <v>71</v>
      </c>
      <c r="C12" s="48" t="s">
        <v>188</v>
      </c>
      <c r="D12" s="53"/>
      <c r="E12" s="53"/>
      <c r="F12" s="53"/>
      <c r="G12" s="151">
        <f t="shared" si="0"/>
        <v>0</v>
      </c>
    </row>
    <row r="13" spans="1:7" ht="23.25">
      <c r="A13" s="48" t="s">
        <v>272</v>
      </c>
      <c r="B13" s="48" t="s">
        <v>65</v>
      </c>
      <c r="C13" s="48" t="s">
        <v>188</v>
      </c>
      <c r="D13" s="53">
        <v>4300</v>
      </c>
      <c r="E13" s="53">
        <v>4200</v>
      </c>
      <c r="F13" s="53"/>
      <c r="G13" s="151">
        <f t="shared" si="0"/>
        <v>4200</v>
      </c>
    </row>
    <row r="14" spans="1:7" ht="23.25">
      <c r="A14" s="48"/>
      <c r="B14" s="48" t="s">
        <v>66</v>
      </c>
      <c r="C14" s="48" t="s">
        <v>188</v>
      </c>
      <c r="D14" s="53"/>
      <c r="E14" s="53"/>
      <c r="F14" s="53"/>
      <c r="G14" s="151">
        <f t="shared" si="0"/>
        <v>0</v>
      </c>
    </row>
    <row r="15" spans="1:7" ht="23.25">
      <c r="A15" s="48" t="s">
        <v>273</v>
      </c>
      <c r="B15" s="48" t="s">
        <v>73</v>
      </c>
      <c r="C15" s="48" t="s">
        <v>188</v>
      </c>
      <c r="D15" s="53"/>
      <c r="E15" s="53"/>
      <c r="F15" s="53"/>
      <c r="G15" s="151">
        <f t="shared" si="0"/>
        <v>0</v>
      </c>
    </row>
    <row r="16" spans="1:7" ht="23.25">
      <c r="A16" s="48" t="s">
        <v>274</v>
      </c>
      <c r="B16" s="48" t="s">
        <v>72</v>
      </c>
      <c r="C16" s="48" t="s">
        <v>188</v>
      </c>
      <c r="D16" s="53">
        <v>15000</v>
      </c>
      <c r="E16" s="53">
        <v>15000</v>
      </c>
      <c r="F16" s="53"/>
      <c r="G16" s="151">
        <f t="shared" si="0"/>
        <v>15000</v>
      </c>
    </row>
    <row r="17" spans="1:7" ht="23.25">
      <c r="A17" s="72"/>
      <c r="B17" s="72"/>
      <c r="C17" s="72"/>
      <c r="D17" s="79"/>
      <c r="E17" s="79"/>
      <c r="F17" s="79"/>
      <c r="G17" s="152">
        <f t="shared" si="0"/>
        <v>0</v>
      </c>
    </row>
    <row r="18" spans="1:7" ht="24" thickBot="1">
      <c r="A18" s="265" t="s">
        <v>54</v>
      </c>
      <c r="B18" s="277"/>
      <c r="C18" s="266"/>
      <c r="D18" s="54">
        <f>SUM(D7:D17)</f>
        <v>1207260</v>
      </c>
      <c r="E18" s="54">
        <f>SUM(E7:E17)</f>
        <v>1025415</v>
      </c>
      <c r="F18" s="54">
        <f>SUM(F7:F17)</f>
        <v>0</v>
      </c>
      <c r="G18" s="54">
        <f>SUM(G7:G17)</f>
        <v>1025415</v>
      </c>
    </row>
    <row r="19" spans="1:7" ht="24" thickTop="1">
      <c r="A19" s="37" t="s">
        <v>267</v>
      </c>
      <c r="B19" s="1"/>
      <c r="C19" s="1"/>
      <c r="D19" s="35"/>
      <c r="E19" s="35"/>
      <c r="F19" s="35"/>
      <c r="G19" s="42"/>
    </row>
  </sheetData>
  <sheetProtection/>
  <mergeCells count="4">
    <mergeCell ref="A1:G1"/>
    <mergeCell ref="A2:G2"/>
    <mergeCell ref="A3:G3"/>
    <mergeCell ref="A18:C1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0"/>
  <sheetViews>
    <sheetView view="pageBreakPreview" zoomScaleSheetLayoutView="100" workbookViewId="0" topLeftCell="A6">
      <selection activeCell="D18" sqref="D18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8" width="15.7109375" style="0" customWidth="1"/>
    <col min="9" max="9" width="15.7109375" style="212" customWidth="1"/>
  </cols>
  <sheetData>
    <row r="1" spans="1:9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</row>
    <row r="2" spans="1:9" ht="23.25">
      <c r="A2" s="271" t="s">
        <v>322</v>
      </c>
      <c r="B2" s="271"/>
      <c r="C2" s="271"/>
      <c r="D2" s="271"/>
      <c r="E2" s="271"/>
      <c r="F2" s="271"/>
      <c r="G2" s="271"/>
      <c r="H2" s="271"/>
      <c r="I2" s="271"/>
    </row>
    <row r="3" spans="1:9" ht="23.25">
      <c r="A3" s="272" t="s">
        <v>500</v>
      </c>
      <c r="B3" s="272"/>
      <c r="C3" s="272"/>
      <c r="D3" s="272"/>
      <c r="E3" s="272"/>
      <c r="F3" s="272"/>
      <c r="G3" s="272"/>
      <c r="H3" s="272"/>
      <c r="I3" s="272"/>
    </row>
    <row r="4" spans="1:9" ht="23.25">
      <c r="A4" s="58"/>
      <c r="B4" s="58"/>
      <c r="C4" s="58"/>
      <c r="D4" s="58"/>
      <c r="E4" s="58" t="s">
        <v>275</v>
      </c>
      <c r="F4" s="58"/>
      <c r="G4" s="58"/>
      <c r="H4" s="58" t="s">
        <v>328</v>
      </c>
      <c r="I4" s="58"/>
    </row>
    <row r="5" spans="1:9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323</v>
      </c>
      <c r="F5" s="103" t="s">
        <v>325</v>
      </c>
      <c r="G5" s="103" t="s">
        <v>326</v>
      </c>
      <c r="H5" s="103" t="s">
        <v>329</v>
      </c>
      <c r="I5" s="103" t="s">
        <v>54</v>
      </c>
    </row>
    <row r="6" spans="1:9" ht="23.25">
      <c r="A6" s="103"/>
      <c r="B6" s="103"/>
      <c r="C6" s="103"/>
      <c r="D6" s="103"/>
      <c r="E6" s="103" t="s">
        <v>324</v>
      </c>
      <c r="F6" s="103" t="s">
        <v>258</v>
      </c>
      <c r="G6" s="103" t="s">
        <v>327</v>
      </c>
      <c r="H6" s="103" t="s">
        <v>330</v>
      </c>
      <c r="I6" s="103"/>
    </row>
    <row r="7" spans="1:9" ht="23.25">
      <c r="A7" s="59"/>
      <c r="B7" s="59"/>
      <c r="C7" s="59"/>
      <c r="D7" s="59"/>
      <c r="E7" s="59" t="s">
        <v>258</v>
      </c>
      <c r="F7" s="59"/>
      <c r="G7" s="59"/>
      <c r="H7" s="59" t="s">
        <v>331</v>
      </c>
      <c r="I7" s="59"/>
    </row>
    <row r="8" spans="1:9" ht="23.25">
      <c r="A8" s="68" t="s">
        <v>269</v>
      </c>
      <c r="B8" s="68" t="s">
        <v>253</v>
      </c>
      <c r="C8" s="48" t="s">
        <v>188</v>
      </c>
      <c r="D8" s="69"/>
      <c r="E8" s="69"/>
      <c r="F8" s="69"/>
      <c r="G8" s="69"/>
      <c r="H8" s="69"/>
      <c r="I8" s="150">
        <f>SUM(E8:H8)</f>
        <v>0</v>
      </c>
    </row>
    <row r="9" spans="1:9" ht="23.25">
      <c r="A9" s="48"/>
      <c r="B9" s="48" t="s">
        <v>254</v>
      </c>
      <c r="C9" s="48" t="s">
        <v>188</v>
      </c>
      <c r="D9" s="53">
        <v>249080</v>
      </c>
      <c r="E9" s="53">
        <v>249080</v>
      </c>
      <c r="F9" s="53"/>
      <c r="G9" s="53"/>
      <c r="H9" s="53"/>
      <c r="I9" s="151">
        <f aca="true" t="shared" si="0" ref="I9:I18">SUM(E9:H9)</f>
        <v>249080</v>
      </c>
    </row>
    <row r="10" spans="1:9" ht="23.25">
      <c r="A10" s="48" t="s">
        <v>270</v>
      </c>
      <c r="B10" s="48" t="s">
        <v>68</v>
      </c>
      <c r="C10" s="48" t="s">
        <v>188</v>
      </c>
      <c r="D10" s="53">
        <v>36000</v>
      </c>
      <c r="E10" s="53">
        <v>23000</v>
      </c>
      <c r="F10" s="53"/>
      <c r="G10" s="53"/>
      <c r="H10" s="53"/>
      <c r="I10" s="151">
        <f t="shared" si="0"/>
        <v>23000</v>
      </c>
    </row>
    <row r="11" spans="1:9" ht="23.25">
      <c r="A11" s="48"/>
      <c r="B11" s="48" t="s">
        <v>70</v>
      </c>
      <c r="C11" s="48" t="s">
        <v>188</v>
      </c>
      <c r="D11" s="53">
        <v>255240</v>
      </c>
      <c r="E11" s="53"/>
      <c r="F11" s="53">
        <v>149185</v>
      </c>
      <c r="G11" s="53">
        <v>55794</v>
      </c>
      <c r="H11" s="53"/>
      <c r="I11" s="151">
        <f t="shared" si="0"/>
        <v>204979</v>
      </c>
    </row>
    <row r="12" spans="1:9" ht="23.25">
      <c r="A12" s="48"/>
      <c r="B12" s="48" t="s">
        <v>67</v>
      </c>
      <c r="C12" s="48" t="s">
        <v>188</v>
      </c>
      <c r="D12" s="53"/>
      <c r="E12" s="53"/>
      <c r="F12" s="53"/>
      <c r="G12" s="53"/>
      <c r="H12" s="53"/>
      <c r="I12" s="151">
        <f t="shared" si="0"/>
        <v>0</v>
      </c>
    </row>
    <row r="13" spans="1:9" ht="23.25">
      <c r="A13" s="48"/>
      <c r="B13" s="48" t="s">
        <v>71</v>
      </c>
      <c r="C13" s="48" t="s">
        <v>188</v>
      </c>
      <c r="D13" s="53"/>
      <c r="E13" s="53"/>
      <c r="F13" s="53"/>
      <c r="G13" s="53"/>
      <c r="H13" s="53"/>
      <c r="I13" s="151">
        <f t="shared" si="0"/>
        <v>0</v>
      </c>
    </row>
    <row r="14" spans="1:9" ht="23.25">
      <c r="A14" s="48" t="s">
        <v>272</v>
      </c>
      <c r="B14" s="48" t="s">
        <v>65</v>
      </c>
      <c r="C14" s="48" t="s">
        <v>188</v>
      </c>
      <c r="D14" s="53"/>
      <c r="E14" s="53"/>
      <c r="F14" s="53"/>
      <c r="G14" s="53"/>
      <c r="H14" s="53"/>
      <c r="I14" s="151">
        <f t="shared" si="0"/>
        <v>0</v>
      </c>
    </row>
    <row r="15" spans="1:9" ht="23.25">
      <c r="A15" s="48"/>
      <c r="B15" s="48" t="s">
        <v>66</v>
      </c>
      <c r="C15" s="48" t="s">
        <v>188</v>
      </c>
      <c r="D15" s="53"/>
      <c r="E15" s="53"/>
      <c r="F15" s="53"/>
      <c r="G15" s="53"/>
      <c r="H15" s="53"/>
      <c r="I15" s="151">
        <f t="shared" si="0"/>
        <v>0</v>
      </c>
    </row>
    <row r="16" spans="1:9" ht="23.25">
      <c r="A16" s="48" t="s">
        <v>273</v>
      </c>
      <c r="B16" s="48" t="s">
        <v>73</v>
      </c>
      <c r="C16" s="48" t="s">
        <v>188</v>
      </c>
      <c r="D16" s="53"/>
      <c r="E16" s="53"/>
      <c r="F16" s="53"/>
      <c r="G16" s="53"/>
      <c r="H16" s="53"/>
      <c r="I16" s="151">
        <f t="shared" si="0"/>
        <v>0</v>
      </c>
    </row>
    <row r="17" spans="1:9" ht="23.25">
      <c r="A17" s="48" t="s">
        <v>274</v>
      </c>
      <c r="B17" s="48" t="s">
        <v>72</v>
      </c>
      <c r="C17" s="48" t="s">
        <v>188</v>
      </c>
      <c r="D17" s="53">
        <v>86000</v>
      </c>
      <c r="E17" s="53">
        <v>66000</v>
      </c>
      <c r="F17" s="53"/>
      <c r="G17" s="53">
        <v>10000</v>
      </c>
      <c r="H17" s="53"/>
      <c r="I17" s="151">
        <f t="shared" si="0"/>
        <v>76000</v>
      </c>
    </row>
    <row r="18" spans="1:9" ht="23.25">
      <c r="A18" s="72"/>
      <c r="B18" s="72"/>
      <c r="C18" s="72"/>
      <c r="D18" s="79"/>
      <c r="E18" s="79"/>
      <c r="F18" s="79"/>
      <c r="G18" s="79"/>
      <c r="H18" s="79"/>
      <c r="I18" s="152">
        <f t="shared" si="0"/>
        <v>0</v>
      </c>
    </row>
    <row r="19" spans="1:9" ht="24" thickBot="1">
      <c r="A19" s="265" t="s">
        <v>54</v>
      </c>
      <c r="B19" s="277"/>
      <c r="C19" s="266"/>
      <c r="D19" s="54">
        <f aca="true" t="shared" si="1" ref="D19:I19">SUM(D8:D18)</f>
        <v>626320</v>
      </c>
      <c r="E19" s="54">
        <f t="shared" si="1"/>
        <v>338080</v>
      </c>
      <c r="F19" s="54">
        <f t="shared" si="1"/>
        <v>149185</v>
      </c>
      <c r="G19" s="54">
        <f t="shared" si="1"/>
        <v>65794</v>
      </c>
      <c r="H19" s="54">
        <f t="shared" si="1"/>
        <v>0</v>
      </c>
      <c r="I19" s="54">
        <f t="shared" si="1"/>
        <v>553059</v>
      </c>
    </row>
    <row r="20" spans="1:9" ht="24" thickTop="1">
      <c r="A20" s="37" t="s">
        <v>267</v>
      </c>
      <c r="B20" s="1"/>
      <c r="C20" s="1"/>
      <c r="D20" s="35"/>
      <c r="E20" s="35"/>
      <c r="F20" s="35"/>
      <c r="G20" s="35"/>
      <c r="H20" s="35"/>
      <c r="I20" s="42"/>
    </row>
  </sheetData>
  <sheetProtection/>
  <mergeCells count="4">
    <mergeCell ref="A1:I1"/>
    <mergeCell ref="A2:I2"/>
    <mergeCell ref="A3:I3"/>
    <mergeCell ref="A19:C1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0"/>
  <sheetViews>
    <sheetView view="pageBreakPreview" zoomScale="130" zoomScaleSheetLayoutView="130" zoomScalePageLayoutView="0" workbookViewId="0" topLeftCell="A13">
      <selection activeCell="D16" sqref="D16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4" width="15.7109375" style="0" customWidth="1"/>
    <col min="5" max="5" width="18.140625" style="0" customWidth="1"/>
    <col min="6" max="6" width="15.7109375" style="0" customWidth="1"/>
    <col min="7" max="7" width="15.7109375" style="212" customWidth="1"/>
  </cols>
  <sheetData>
    <row r="1" spans="1:7" ht="23.25">
      <c r="A1" s="271" t="s">
        <v>262</v>
      </c>
      <c r="B1" s="271"/>
      <c r="C1" s="271"/>
      <c r="D1" s="271"/>
      <c r="E1" s="271"/>
      <c r="F1" s="271"/>
      <c r="G1" s="271"/>
    </row>
    <row r="2" spans="1:7" ht="23.25">
      <c r="A2" s="271" t="s">
        <v>332</v>
      </c>
      <c r="B2" s="271"/>
      <c r="C2" s="271"/>
      <c r="D2" s="271"/>
      <c r="E2" s="271"/>
      <c r="F2" s="271"/>
      <c r="G2" s="271"/>
    </row>
    <row r="3" spans="1:7" ht="23.25">
      <c r="A3" s="272" t="s">
        <v>500</v>
      </c>
      <c r="B3" s="272"/>
      <c r="C3" s="272"/>
      <c r="D3" s="272"/>
      <c r="E3" s="272"/>
      <c r="F3" s="272"/>
      <c r="G3" s="272"/>
    </row>
    <row r="4" spans="1:7" ht="23.25">
      <c r="A4" s="58"/>
      <c r="B4" s="58"/>
      <c r="C4" s="58"/>
      <c r="D4" s="58"/>
      <c r="E4" s="58" t="s">
        <v>275</v>
      </c>
      <c r="F4" s="58" t="s">
        <v>334</v>
      </c>
      <c r="G4" s="58"/>
    </row>
    <row r="5" spans="1:7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333</v>
      </c>
      <c r="F5" s="103" t="s">
        <v>335</v>
      </c>
      <c r="G5" s="103" t="s">
        <v>54</v>
      </c>
    </row>
    <row r="6" spans="1:7" ht="23.25">
      <c r="A6" s="59"/>
      <c r="B6" s="59"/>
      <c r="C6" s="59"/>
      <c r="D6" s="59"/>
      <c r="E6" s="59" t="s">
        <v>260</v>
      </c>
      <c r="F6" s="59"/>
      <c r="G6" s="59"/>
    </row>
    <row r="7" spans="1:9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150">
        <f>SUM(E7:F7)</f>
        <v>0</v>
      </c>
      <c r="H7" s="141"/>
      <c r="I7" s="141"/>
    </row>
    <row r="8" spans="1:9" ht="23.25">
      <c r="A8" s="48"/>
      <c r="B8" s="48" t="s">
        <v>254</v>
      </c>
      <c r="C8" s="48" t="s">
        <v>188</v>
      </c>
      <c r="D8" s="53">
        <v>1146360</v>
      </c>
      <c r="E8" s="53">
        <v>661700</v>
      </c>
      <c r="F8" s="53"/>
      <c r="G8" s="151">
        <f aca="true" t="shared" si="0" ref="G8:G18">SUM(E8:F8)</f>
        <v>661700</v>
      </c>
      <c r="H8" s="141"/>
      <c r="I8" s="141"/>
    </row>
    <row r="9" spans="1:9" ht="23.25">
      <c r="A9" s="48" t="s">
        <v>270</v>
      </c>
      <c r="B9" s="48" t="s">
        <v>68</v>
      </c>
      <c r="C9" s="48" t="s">
        <v>188</v>
      </c>
      <c r="D9" s="53">
        <v>56000</v>
      </c>
      <c r="E9" s="53">
        <v>29890</v>
      </c>
      <c r="F9" s="53"/>
      <c r="G9" s="151">
        <f t="shared" si="0"/>
        <v>29890</v>
      </c>
      <c r="H9" s="141"/>
      <c r="I9" s="141"/>
    </row>
    <row r="10" spans="1:9" ht="23.25">
      <c r="A10" s="48"/>
      <c r="B10" s="48" t="s">
        <v>70</v>
      </c>
      <c r="C10" s="48" t="s">
        <v>188</v>
      </c>
      <c r="D10" s="53">
        <v>1470000</v>
      </c>
      <c r="E10" s="53">
        <v>1129083</v>
      </c>
      <c r="F10" s="53"/>
      <c r="G10" s="151">
        <f t="shared" si="0"/>
        <v>1129083</v>
      </c>
      <c r="H10" s="141"/>
      <c r="I10" s="141"/>
    </row>
    <row r="11" spans="1:9" ht="23.25">
      <c r="A11" s="48"/>
      <c r="B11" s="48" t="s">
        <v>67</v>
      </c>
      <c r="C11" s="48" t="s">
        <v>188</v>
      </c>
      <c r="D11" s="53">
        <v>110000</v>
      </c>
      <c r="E11" s="53">
        <v>13808</v>
      </c>
      <c r="F11" s="53"/>
      <c r="G11" s="151">
        <f t="shared" si="0"/>
        <v>13808</v>
      </c>
      <c r="H11" s="141"/>
      <c r="I11" s="141"/>
    </row>
    <row r="12" spans="1:9" ht="23.25">
      <c r="A12" s="48"/>
      <c r="B12" s="48" t="s">
        <v>71</v>
      </c>
      <c r="C12" s="48" t="s">
        <v>188</v>
      </c>
      <c r="D12" s="53"/>
      <c r="E12" s="53"/>
      <c r="F12" s="53"/>
      <c r="G12" s="151">
        <f t="shared" si="0"/>
        <v>0</v>
      </c>
      <c r="H12" s="141"/>
      <c r="I12" s="141"/>
    </row>
    <row r="13" spans="1:9" ht="23.25">
      <c r="A13" s="48" t="s">
        <v>272</v>
      </c>
      <c r="B13" s="48" t="s">
        <v>65</v>
      </c>
      <c r="C13" s="48" t="s">
        <v>188</v>
      </c>
      <c r="D13" s="53">
        <v>21000</v>
      </c>
      <c r="E13" s="53">
        <v>20900</v>
      </c>
      <c r="F13" s="53"/>
      <c r="G13" s="151">
        <f t="shared" si="0"/>
        <v>20900</v>
      </c>
      <c r="H13" s="141"/>
      <c r="I13" s="141"/>
    </row>
    <row r="14" spans="1:9" ht="23.25">
      <c r="A14" s="48"/>
      <c r="B14" s="48" t="s">
        <v>66</v>
      </c>
      <c r="C14" s="48" t="s">
        <v>188</v>
      </c>
      <c r="D14" s="53">
        <v>1208000</v>
      </c>
      <c r="E14" s="53"/>
      <c r="F14" s="53">
        <v>1102500</v>
      </c>
      <c r="G14" s="151">
        <f t="shared" si="0"/>
        <v>1102500</v>
      </c>
      <c r="H14" s="141"/>
      <c r="I14" s="141"/>
    </row>
    <row r="15" spans="1:9" ht="23.25">
      <c r="A15" s="48"/>
      <c r="B15" s="48" t="s">
        <v>66</v>
      </c>
      <c r="C15" s="48" t="s">
        <v>407</v>
      </c>
      <c r="D15" s="53">
        <v>1503299</v>
      </c>
      <c r="E15" s="53"/>
      <c r="F15" s="53">
        <v>1503299</v>
      </c>
      <c r="G15" s="151">
        <f t="shared" si="0"/>
        <v>1503299</v>
      </c>
      <c r="H15" s="141"/>
      <c r="I15" s="141"/>
    </row>
    <row r="16" spans="1:9" ht="23.25">
      <c r="A16" s="48" t="s">
        <v>273</v>
      </c>
      <c r="B16" s="48" t="s">
        <v>73</v>
      </c>
      <c r="C16" s="48" t="s">
        <v>188</v>
      </c>
      <c r="D16" s="53"/>
      <c r="E16" s="53"/>
      <c r="F16" s="53"/>
      <c r="G16" s="151">
        <f t="shared" si="0"/>
        <v>0</v>
      </c>
      <c r="H16" s="141"/>
      <c r="I16" s="141"/>
    </row>
    <row r="17" spans="1:9" ht="23.25">
      <c r="A17" s="48" t="s">
        <v>274</v>
      </c>
      <c r="B17" s="48" t="s">
        <v>72</v>
      </c>
      <c r="C17" s="48" t="s">
        <v>188</v>
      </c>
      <c r="D17" s="53">
        <v>695963</v>
      </c>
      <c r="E17" s="53">
        <v>652403.61</v>
      </c>
      <c r="F17" s="53"/>
      <c r="G17" s="151">
        <f t="shared" si="0"/>
        <v>652403.61</v>
      </c>
      <c r="H17" s="141"/>
      <c r="I17" s="141"/>
    </row>
    <row r="18" spans="1:9" ht="23.25">
      <c r="A18" s="72"/>
      <c r="B18" s="72"/>
      <c r="C18" s="72"/>
      <c r="D18" s="79"/>
      <c r="E18" s="79"/>
      <c r="F18" s="79"/>
      <c r="G18" s="152">
        <f t="shared" si="0"/>
        <v>0</v>
      </c>
      <c r="H18" s="141"/>
      <c r="I18" s="141"/>
    </row>
    <row r="19" spans="1:9" ht="24" thickBot="1">
      <c r="A19" s="265" t="s">
        <v>54</v>
      </c>
      <c r="B19" s="277"/>
      <c r="C19" s="266"/>
      <c r="D19" s="54">
        <f>SUM(D8:D18)</f>
        <v>6210622</v>
      </c>
      <c r="E19" s="54">
        <f>SUM(E7:E17)</f>
        <v>2507784.61</v>
      </c>
      <c r="F19" s="54">
        <f>SUM(F7:F17)</f>
        <v>2605799</v>
      </c>
      <c r="G19" s="54">
        <f>SUM(G7:G17)</f>
        <v>5113583.61</v>
      </c>
      <c r="H19" s="141"/>
      <c r="I19" s="141"/>
    </row>
    <row r="20" spans="1:7" ht="24" thickTop="1">
      <c r="A20" s="37" t="s">
        <v>267</v>
      </c>
      <c r="B20" s="1"/>
      <c r="C20" s="1"/>
      <c r="D20" s="1"/>
      <c r="E20" s="1"/>
      <c r="F20" s="1"/>
      <c r="G20" s="38"/>
    </row>
  </sheetData>
  <sheetProtection/>
  <mergeCells count="4">
    <mergeCell ref="A1:G1"/>
    <mergeCell ref="A2:G2"/>
    <mergeCell ref="A3:G3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9"/>
  <sheetViews>
    <sheetView view="pageBreakPreview" zoomScale="110" zoomScaleSheetLayoutView="110" zoomScalePageLayoutView="0" workbookViewId="0" topLeftCell="A7">
      <selection activeCell="D14" sqref="D14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7" width="15.7109375" style="0" customWidth="1"/>
  </cols>
  <sheetData>
    <row r="1" spans="1:7" ht="23.25">
      <c r="A1" s="271" t="s">
        <v>262</v>
      </c>
      <c r="B1" s="271"/>
      <c r="C1" s="271"/>
      <c r="D1" s="271"/>
      <c r="E1" s="271"/>
      <c r="F1" s="271"/>
      <c r="G1" s="271"/>
    </row>
    <row r="2" spans="1:7" ht="23.25">
      <c r="A2" s="271" t="s">
        <v>336</v>
      </c>
      <c r="B2" s="271"/>
      <c r="C2" s="271"/>
      <c r="D2" s="271"/>
      <c r="E2" s="271"/>
      <c r="F2" s="271"/>
      <c r="G2" s="271"/>
    </row>
    <row r="3" spans="1:7" ht="23.25">
      <c r="A3" s="272" t="s">
        <v>500</v>
      </c>
      <c r="B3" s="272"/>
      <c r="C3" s="272"/>
      <c r="D3" s="272"/>
      <c r="E3" s="272"/>
      <c r="F3" s="272"/>
      <c r="G3" s="272"/>
    </row>
    <row r="4" spans="1:7" ht="23.25">
      <c r="A4" s="58"/>
      <c r="B4" s="58"/>
      <c r="C4" s="58"/>
      <c r="D4" s="58"/>
      <c r="E4" s="58" t="s">
        <v>318</v>
      </c>
      <c r="F4" s="58" t="s">
        <v>337</v>
      </c>
      <c r="G4" s="58"/>
    </row>
    <row r="5" spans="1:7" ht="23.25">
      <c r="A5" s="103" t="s">
        <v>265</v>
      </c>
      <c r="B5" s="103" t="s">
        <v>252</v>
      </c>
      <c r="C5" s="103" t="s">
        <v>266</v>
      </c>
      <c r="D5" s="103" t="s">
        <v>2</v>
      </c>
      <c r="E5" s="103" t="s">
        <v>84</v>
      </c>
      <c r="F5" s="103" t="s">
        <v>338</v>
      </c>
      <c r="G5" s="103" t="s">
        <v>54</v>
      </c>
    </row>
    <row r="6" spans="1:7" ht="23.25">
      <c r="A6" s="59"/>
      <c r="B6" s="59"/>
      <c r="C6" s="59"/>
      <c r="D6" s="59"/>
      <c r="E6" s="59"/>
      <c r="F6" s="59"/>
      <c r="G6" s="59"/>
    </row>
    <row r="7" spans="1:9" ht="23.25">
      <c r="A7" s="68" t="s">
        <v>269</v>
      </c>
      <c r="B7" s="68" t="s">
        <v>253</v>
      </c>
      <c r="C7" s="48" t="s">
        <v>188</v>
      </c>
      <c r="D7" s="69"/>
      <c r="E7" s="69"/>
      <c r="F7" s="69"/>
      <c r="G7" s="69"/>
      <c r="H7" s="141"/>
      <c r="I7" s="141"/>
    </row>
    <row r="8" spans="1:9" ht="23.25">
      <c r="A8" s="48"/>
      <c r="B8" s="48" t="s">
        <v>254</v>
      </c>
      <c r="C8" s="48" t="s">
        <v>188</v>
      </c>
      <c r="D8" s="53">
        <v>1375280</v>
      </c>
      <c r="E8" s="53">
        <v>1093494</v>
      </c>
      <c r="F8" s="53"/>
      <c r="G8" s="53">
        <f>SUM(E8:F8)</f>
        <v>1093494</v>
      </c>
      <c r="H8" s="141"/>
      <c r="I8" s="141"/>
    </row>
    <row r="9" spans="1:9" ht="23.25">
      <c r="A9" s="48" t="s">
        <v>270</v>
      </c>
      <c r="B9" s="48" t="s">
        <v>68</v>
      </c>
      <c r="C9" s="48" t="s">
        <v>188</v>
      </c>
      <c r="D9" s="53">
        <v>36000</v>
      </c>
      <c r="E9" s="53">
        <v>24000</v>
      </c>
      <c r="F9" s="53"/>
      <c r="G9" s="53">
        <f aca="true" t="shared" si="0" ref="G9:G17">SUM(E9:F9)</f>
        <v>24000</v>
      </c>
      <c r="H9" s="141"/>
      <c r="I9" s="141"/>
    </row>
    <row r="10" spans="1:9" ht="23.25">
      <c r="A10" s="48"/>
      <c r="B10" s="48" t="s">
        <v>70</v>
      </c>
      <c r="C10" s="48" t="s">
        <v>188</v>
      </c>
      <c r="D10" s="53">
        <v>1057000</v>
      </c>
      <c r="E10" s="53">
        <v>349300</v>
      </c>
      <c r="F10" s="53"/>
      <c r="G10" s="53">
        <f t="shared" si="0"/>
        <v>349300</v>
      </c>
      <c r="H10" s="141"/>
      <c r="I10" s="141"/>
    </row>
    <row r="11" spans="1:9" ht="23.25">
      <c r="A11" s="48"/>
      <c r="B11" s="48" t="s">
        <v>67</v>
      </c>
      <c r="C11" s="48" t="s">
        <v>188</v>
      </c>
      <c r="D11" s="53">
        <v>95000</v>
      </c>
      <c r="E11" s="53">
        <v>50000</v>
      </c>
      <c r="F11" s="53"/>
      <c r="G11" s="53">
        <f t="shared" si="0"/>
        <v>50000</v>
      </c>
      <c r="H11" s="141"/>
      <c r="I11" s="141"/>
    </row>
    <row r="12" spans="1:9" ht="23.25">
      <c r="A12" s="48"/>
      <c r="B12" s="48" t="s">
        <v>71</v>
      </c>
      <c r="C12" s="48" t="s">
        <v>188</v>
      </c>
      <c r="D12" s="53">
        <v>1200000</v>
      </c>
      <c r="E12" s="53">
        <v>574685.19</v>
      </c>
      <c r="F12" s="53"/>
      <c r="G12" s="53">
        <f t="shared" si="0"/>
        <v>574685.19</v>
      </c>
      <c r="H12" s="141"/>
      <c r="I12" s="141"/>
    </row>
    <row r="13" spans="1:9" ht="23.25">
      <c r="A13" s="48" t="s">
        <v>272</v>
      </c>
      <c r="B13" s="48" t="s">
        <v>65</v>
      </c>
      <c r="C13" s="48" t="s">
        <v>188</v>
      </c>
      <c r="D13" s="53"/>
      <c r="E13" s="53"/>
      <c r="F13" s="53"/>
      <c r="G13" s="53">
        <f t="shared" si="0"/>
        <v>0</v>
      </c>
      <c r="H13" s="141"/>
      <c r="I13" s="141"/>
    </row>
    <row r="14" spans="1:9" ht="23.25">
      <c r="A14" s="48"/>
      <c r="B14" s="48" t="s">
        <v>66</v>
      </c>
      <c r="C14" s="48" t="s">
        <v>188</v>
      </c>
      <c r="D14" s="53"/>
      <c r="E14" s="53"/>
      <c r="F14" s="53"/>
      <c r="G14" s="53">
        <f t="shared" si="0"/>
        <v>0</v>
      </c>
      <c r="H14" s="141"/>
      <c r="I14" s="141"/>
    </row>
    <row r="15" spans="1:9" ht="23.25">
      <c r="A15" s="48" t="s">
        <v>273</v>
      </c>
      <c r="B15" s="48" t="s">
        <v>73</v>
      </c>
      <c r="C15" s="48" t="s">
        <v>188</v>
      </c>
      <c r="D15" s="53"/>
      <c r="E15" s="53"/>
      <c r="F15" s="53"/>
      <c r="G15" s="53">
        <f t="shared" si="0"/>
        <v>0</v>
      </c>
      <c r="H15" s="141"/>
      <c r="I15" s="141"/>
    </row>
    <row r="16" spans="1:9" ht="23.25">
      <c r="A16" s="48" t="s">
        <v>274</v>
      </c>
      <c r="B16" s="48" t="s">
        <v>72</v>
      </c>
      <c r="C16" s="48" t="s">
        <v>188</v>
      </c>
      <c r="D16" s="53"/>
      <c r="E16" s="53"/>
      <c r="F16" s="53"/>
      <c r="G16" s="53">
        <f t="shared" si="0"/>
        <v>0</v>
      </c>
      <c r="H16" s="141"/>
      <c r="I16" s="141"/>
    </row>
    <row r="17" spans="1:9" ht="23.25">
      <c r="A17" s="72"/>
      <c r="B17" s="72"/>
      <c r="C17" s="72"/>
      <c r="D17" s="79"/>
      <c r="E17" s="79"/>
      <c r="F17" s="79"/>
      <c r="G17" s="79">
        <f t="shared" si="0"/>
        <v>0</v>
      </c>
      <c r="H17" s="141"/>
      <c r="I17" s="141"/>
    </row>
    <row r="18" spans="1:9" ht="24" thickBot="1">
      <c r="A18" s="265" t="s">
        <v>54</v>
      </c>
      <c r="B18" s="277"/>
      <c r="C18" s="266"/>
      <c r="D18" s="54">
        <f>SUM(D7:D17)</f>
        <v>3763280</v>
      </c>
      <c r="E18" s="54">
        <f>SUM(E7:E16)</f>
        <v>2091479.19</v>
      </c>
      <c r="F18" s="54"/>
      <c r="G18" s="54">
        <f>SUM(G8:G17)</f>
        <v>2091479.19</v>
      </c>
      <c r="H18" s="141"/>
      <c r="I18" s="141"/>
    </row>
    <row r="19" spans="1:9" ht="24" thickTop="1">
      <c r="A19" s="37" t="s">
        <v>267</v>
      </c>
      <c r="B19" s="1"/>
      <c r="C19" s="1"/>
      <c r="D19" s="35"/>
      <c r="E19" s="35"/>
      <c r="F19" s="35"/>
      <c r="G19" s="35"/>
      <c r="H19" s="141"/>
      <c r="I19" s="141"/>
    </row>
  </sheetData>
  <sheetProtection/>
  <mergeCells count="4">
    <mergeCell ref="A1:G1"/>
    <mergeCell ref="A2:G2"/>
    <mergeCell ref="A3:G3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28"/>
  <sheetViews>
    <sheetView view="pageBreakPreview" zoomScale="120" zoomScaleNormal="80" zoomScaleSheetLayoutView="120" zoomScalePageLayoutView="0" workbookViewId="0" topLeftCell="A1">
      <pane ySplit="8" topLeftCell="A24" activePane="bottomLeft" state="frozen"/>
      <selection pane="topLeft" activeCell="A1" sqref="A1"/>
      <selection pane="bottomLeft" activeCell="C21" sqref="C21"/>
    </sheetView>
  </sheetViews>
  <sheetFormatPr defaultColWidth="9.140625" defaultRowHeight="19.5" customHeight="1"/>
  <cols>
    <col min="1" max="1" width="9.57421875" style="0" customWidth="1"/>
    <col min="2" max="2" width="16.00390625" style="0" customWidth="1"/>
    <col min="3" max="3" width="9.140625" style="145" customWidth="1"/>
    <col min="4" max="13" width="10.28125" style="0" customWidth="1"/>
    <col min="14" max="14" width="10.28125" style="212" customWidth="1"/>
  </cols>
  <sheetData>
    <row r="1" spans="1:14" ht="19.5" customHeight="1">
      <c r="A1" s="279" t="s">
        <v>262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9.5" customHeight="1">
      <c r="A2" s="279" t="s">
        <v>339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9.5" customHeight="1">
      <c r="A3" s="280" t="s">
        <v>500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9.5" customHeight="1">
      <c r="A4" s="113"/>
      <c r="B4" s="113"/>
      <c r="C4" s="149"/>
      <c r="D4" s="284" t="s">
        <v>340</v>
      </c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14" ht="19.5" customHeight="1">
      <c r="A5" s="114" t="s">
        <v>265</v>
      </c>
      <c r="B5" s="114" t="s">
        <v>252</v>
      </c>
      <c r="C5" s="114" t="s">
        <v>266</v>
      </c>
      <c r="D5" s="114" t="s">
        <v>341</v>
      </c>
      <c r="E5" s="114" t="s">
        <v>343</v>
      </c>
      <c r="F5" s="114" t="s">
        <v>77</v>
      </c>
      <c r="G5" s="114" t="s">
        <v>78</v>
      </c>
      <c r="H5" s="114" t="s">
        <v>346</v>
      </c>
      <c r="I5" s="114" t="s">
        <v>349</v>
      </c>
      <c r="J5" s="114" t="s">
        <v>83</v>
      </c>
      <c r="K5" s="114" t="s">
        <v>259</v>
      </c>
      <c r="L5" s="114" t="s">
        <v>84</v>
      </c>
      <c r="M5" s="114" t="s">
        <v>74</v>
      </c>
      <c r="N5" s="114" t="s">
        <v>54</v>
      </c>
    </row>
    <row r="6" spans="1:14" ht="19.5" customHeight="1">
      <c r="A6" s="114"/>
      <c r="B6" s="114"/>
      <c r="C6" s="114"/>
      <c r="D6" s="114" t="s">
        <v>342</v>
      </c>
      <c r="E6" s="114" t="s">
        <v>344</v>
      </c>
      <c r="F6" s="114"/>
      <c r="G6" s="114"/>
      <c r="H6" s="114" t="s">
        <v>79</v>
      </c>
      <c r="I6" s="114" t="s">
        <v>350</v>
      </c>
      <c r="J6" s="114" t="s">
        <v>353</v>
      </c>
      <c r="K6" s="114" t="s">
        <v>260</v>
      </c>
      <c r="L6" s="114"/>
      <c r="M6" s="114"/>
      <c r="N6" s="114"/>
    </row>
    <row r="7" spans="1:14" ht="19.5" customHeight="1">
      <c r="A7" s="114"/>
      <c r="B7" s="114"/>
      <c r="C7" s="114"/>
      <c r="D7" s="114"/>
      <c r="E7" s="114" t="s">
        <v>345</v>
      </c>
      <c r="F7" s="114"/>
      <c r="G7" s="114"/>
      <c r="H7" s="114"/>
      <c r="I7" s="114" t="s">
        <v>81</v>
      </c>
      <c r="J7" s="114" t="s">
        <v>354</v>
      </c>
      <c r="K7" s="114"/>
      <c r="L7" s="114"/>
      <c r="M7" s="114"/>
      <c r="N7" s="114"/>
    </row>
    <row r="8" spans="1:14" ht="19.5" customHeight="1">
      <c r="A8" s="115"/>
      <c r="B8" s="115"/>
      <c r="C8" s="115"/>
      <c r="D8" s="115"/>
      <c r="E8" s="115"/>
      <c r="F8" s="115"/>
      <c r="G8" s="115"/>
      <c r="H8" s="115"/>
      <c r="I8" s="115" t="s">
        <v>82</v>
      </c>
      <c r="J8" s="115" t="s">
        <v>258</v>
      </c>
      <c r="K8" s="115"/>
      <c r="L8" s="115"/>
      <c r="M8" s="115"/>
      <c r="N8" s="115"/>
    </row>
    <row r="9" spans="1:22" ht="19.5" customHeight="1">
      <c r="A9" s="154" t="s">
        <v>74</v>
      </c>
      <c r="B9" s="154" t="s">
        <v>74</v>
      </c>
      <c r="C9" s="155" t="s">
        <v>188</v>
      </c>
      <c r="D9" s="156"/>
      <c r="E9" s="156"/>
      <c r="F9" s="156"/>
      <c r="G9" s="156"/>
      <c r="H9" s="156"/>
      <c r="I9" s="156"/>
      <c r="J9" s="156"/>
      <c r="K9" s="156"/>
      <c r="L9" s="156"/>
      <c r="M9" s="156">
        <v>499086</v>
      </c>
      <c r="N9" s="209">
        <f aca="true" t="shared" si="0" ref="N9:N26">SUM(D9:M9)</f>
        <v>499086</v>
      </c>
      <c r="O9" s="144"/>
      <c r="P9" s="144"/>
      <c r="Q9" s="144"/>
      <c r="R9" s="145"/>
      <c r="S9" s="145"/>
      <c r="T9" s="145"/>
      <c r="U9" s="145"/>
      <c r="V9" s="145"/>
    </row>
    <row r="10" spans="1:22" ht="19.5" customHeight="1">
      <c r="A10" s="157"/>
      <c r="B10" s="157" t="s">
        <v>74</v>
      </c>
      <c r="C10" s="158" t="s">
        <v>406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13444220</v>
      </c>
      <c r="N10" s="210">
        <f t="shared" si="0"/>
        <v>13444220</v>
      </c>
      <c r="O10" s="144"/>
      <c r="P10" s="144"/>
      <c r="Q10" s="144"/>
      <c r="R10" s="145"/>
      <c r="S10" s="145"/>
      <c r="T10" s="145"/>
      <c r="U10" s="145"/>
      <c r="V10" s="145"/>
    </row>
    <row r="11" spans="1:23" ht="19.5" customHeight="1">
      <c r="A11" s="118" t="s">
        <v>269</v>
      </c>
      <c r="B11" s="118" t="s">
        <v>253</v>
      </c>
      <c r="C11" s="158" t="s">
        <v>188</v>
      </c>
      <c r="D11" s="119">
        <v>3510720</v>
      </c>
      <c r="E11" s="119"/>
      <c r="F11" s="119"/>
      <c r="G11" s="119"/>
      <c r="H11" s="119"/>
      <c r="I11" s="119"/>
      <c r="J11" s="119"/>
      <c r="K11" s="119"/>
      <c r="L11" s="119"/>
      <c r="M11" s="119"/>
      <c r="N11" s="210">
        <f t="shared" si="0"/>
        <v>3510720</v>
      </c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9.5" customHeight="1">
      <c r="A12" s="118"/>
      <c r="B12" s="118" t="s">
        <v>254</v>
      </c>
      <c r="C12" s="158" t="s">
        <v>188</v>
      </c>
      <c r="D12" s="119">
        <v>4516104</v>
      </c>
      <c r="E12" s="119">
        <v>336561</v>
      </c>
      <c r="F12" s="119">
        <v>599440</v>
      </c>
      <c r="G12" s="119">
        <v>72182</v>
      </c>
      <c r="H12" s="119"/>
      <c r="I12" s="119">
        <v>885538</v>
      </c>
      <c r="J12" s="119">
        <v>249080</v>
      </c>
      <c r="K12" s="119">
        <v>661700</v>
      </c>
      <c r="L12" s="119">
        <v>1093494</v>
      </c>
      <c r="M12" s="119"/>
      <c r="N12" s="210">
        <f t="shared" si="0"/>
        <v>8414099</v>
      </c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9.5" customHeight="1">
      <c r="A13" s="118"/>
      <c r="B13" s="118" t="s">
        <v>254</v>
      </c>
      <c r="C13" s="158" t="s">
        <v>406</v>
      </c>
      <c r="D13" s="119"/>
      <c r="E13" s="119"/>
      <c r="F13" s="119">
        <v>852780</v>
      </c>
      <c r="G13" s="119"/>
      <c r="H13" s="119"/>
      <c r="I13" s="119"/>
      <c r="J13" s="119"/>
      <c r="K13" s="119"/>
      <c r="L13" s="119"/>
      <c r="M13" s="119"/>
      <c r="N13" s="210">
        <f t="shared" si="0"/>
        <v>852780</v>
      </c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9.5" customHeight="1">
      <c r="A14" s="118" t="s">
        <v>270</v>
      </c>
      <c r="B14" s="118" t="s">
        <v>68</v>
      </c>
      <c r="C14" s="158" t="s">
        <v>188</v>
      </c>
      <c r="D14" s="119">
        <v>164300</v>
      </c>
      <c r="E14" s="119"/>
      <c r="F14" s="119"/>
      <c r="G14" s="119"/>
      <c r="H14" s="119"/>
      <c r="I14" s="119"/>
      <c r="J14" s="119">
        <v>23000</v>
      </c>
      <c r="K14" s="119">
        <v>29890</v>
      </c>
      <c r="L14" s="119">
        <v>24000</v>
      </c>
      <c r="M14" s="119"/>
      <c r="N14" s="210">
        <f t="shared" si="0"/>
        <v>241190</v>
      </c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9.5" customHeight="1">
      <c r="A15" s="118"/>
      <c r="B15" s="118" t="s">
        <v>68</v>
      </c>
      <c r="C15" s="158" t="s">
        <v>406</v>
      </c>
      <c r="D15" s="119"/>
      <c r="E15" s="119"/>
      <c r="F15" s="119">
        <v>1500</v>
      </c>
      <c r="G15" s="119"/>
      <c r="H15" s="119"/>
      <c r="I15" s="119"/>
      <c r="J15" s="119"/>
      <c r="K15" s="119"/>
      <c r="L15" s="119"/>
      <c r="M15" s="119"/>
      <c r="N15" s="210">
        <f t="shared" si="0"/>
        <v>1500</v>
      </c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9.5" customHeight="1">
      <c r="A16" s="118"/>
      <c r="B16" s="118" t="s">
        <v>70</v>
      </c>
      <c r="C16" s="158" t="s">
        <v>188</v>
      </c>
      <c r="D16" s="119">
        <v>444499</v>
      </c>
      <c r="E16" s="119"/>
      <c r="F16" s="119">
        <v>677029</v>
      </c>
      <c r="G16" s="119">
        <v>138470</v>
      </c>
      <c r="H16" s="119"/>
      <c r="I16" s="119">
        <v>90310</v>
      </c>
      <c r="J16" s="119">
        <v>204979</v>
      </c>
      <c r="K16" s="119">
        <v>1129083</v>
      </c>
      <c r="L16" s="119">
        <v>349300</v>
      </c>
      <c r="M16" s="119"/>
      <c r="N16" s="210">
        <f t="shared" si="0"/>
        <v>3033670</v>
      </c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9.5" customHeight="1">
      <c r="A17" s="118"/>
      <c r="B17" s="118" t="s">
        <v>67</v>
      </c>
      <c r="C17" s="158" t="s">
        <v>188</v>
      </c>
      <c r="D17" s="119">
        <v>360871.28</v>
      </c>
      <c r="E17" s="119">
        <v>70600</v>
      </c>
      <c r="F17" s="119">
        <v>1172137.17</v>
      </c>
      <c r="G17" s="119">
        <v>294750.12</v>
      </c>
      <c r="H17" s="119"/>
      <c r="I17" s="119">
        <v>30367</v>
      </c>
      <c r="J17" s="119"/>
      <c r="K17" s="119">
        <v>13808</v>
      </c>
      <c r="L17" s="119">
        <v>50000</v>
      </c>
      <c r="M17" s="119"/>
      <c r="N17" s="210">
        <f t="shared" si="0"/>
        <v>1992533.5699999998</v>
      </c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9.5" customHeight="1">
      <c r="A18" s="118"/>
      <c r="B18" s="118" t="s">
        <v>67</v>
      </c>
      <c r="C18" s="158" t="s">
        <v>406</v>
      </c>
      <c r="D18" s="119"/>
      <c r="E18" s="119"/>
      <c r="F18" s="119">
        <v>124100</v>
      </c>
      <c r="G18" s="119"/>
      <c r="H18" s="119">
        <v>40000</v>
      </c>
      <c r="I18" s="119"/>
      <c r="J18" s="119"/>
      <c r="K18" s="119"/>
      <c r="L18" s="119"/>
      <c r="M18" s="119"/>
      <c r="N18" s="210">
        <f t="shared" si="0"/>
        <v>164100</v>
      </c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9.5" customHeight="1">
      <c r="A19" s="118"/>
      <c r="B19" s="118" t="s">
        <v>71</v>
      </c>
      <c r="C19" s="158" t="s">
        <v>188</v>
      </c>
      <c r="D19" s="119">
        <v>294461.86</v>
      </c>
      <c r="E19" s="119"/>
      <c r="F19" s="119"/>
      <c r="G19" s="119"/>
      <c r="H19" s="119"/>
      <c r="I19" s="119"/>
      <c r="J19" s="119"/>
      <c r="K19" s="119"/>
      <c r="L19" s="119">
        <v>574685.19</v>
      </c>
      <c r="M19" s="119"/>
      <c r="N19" s="210">
        <f t="shared" si="0"/>
        <v>869147.0499999999</v>
      </c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9.5" customHeight="1">
      <c r="A20" s="118"/>
      <c r="B20" s="118" t="s">
        <v>71</v>
      </c>
      <c r="C20" s="158" t="s">
        <v>406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10">
        <f t="shared" si="0"/>
        <v>0</v>
      </c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9.5" customHeight="1">
      <c r="A21" s="118" t="s">
        <v>272</v>
      </c>
      <c r="B21" s="118" t="s">
        <v>65</v>
      </c>
      <c r="C21" s="158" t="s">
        <v>188</v>
      </c>
      <c r="D21" s="119">
        <v>43800</v>
      </c>
      <c r="E21" s="119"/>
      <c r="F21" s="119">
        <v>8400</v>
      </c>
      <c r="G21" s="119"/>
      <c r="H21" s="119"/>
      <c r="I21" s="119">
        <v>4200</v>
      </c>
      <c r="J21" s="119"/>
      <c r="K21" s="119">
        <v>20900</v>
      </c>
      <c r="L21" s="119"/>
      <c r="M21" s="119"/>
      <c r="N21" s="210">
        <f t="shared" si="0"/>
        <v>77300</v>
      </c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9.5" customHeight="1">
      <c r="A22" s="118"/>
      <c r="B22" s="118" t="s">
        <v>66</v>
      </c>
      <c r="C22" s="158" t="s">
        <v>188</v>
      </c>
      <c r="D22" s="119"/>
      <c r="E22" s="119"/>
      <c r="F22" s="119"/>
      <c r="G22" s="119"/>
      <c r="H22" s="119"/>
      <c r="I22" s="119"/>
      <c r="J22" s="119"/>
      <c r="K22" s="119">
        <v>1102500</v>
      </c>
      <c r="L22" s="119"/>
      <c r="M22" s="119"/>
      <c r="N22" s="210">
        <f t="shared" si="0"/>
        <v>1102500</v>
      </c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9.5" customHeight="1">
      <c r="A23" s="118"/>
      <c r="B23" s="118" t="s">
        <v>66</v>
      </c>
      <c r="C23" s="158" t="s">
        <v>407</v>
      </c>
      <c r="D23" s="119"/>
      <c r="E23" s="119"/>
      <c r="F23" s="119"/>
      <c r="G23" s="119"/>
      <c r="H23" s="119"/>
      <c r="I23" s="119"/>
      <c r="J23" s="119"/>
      <c r="K23" s="119">
        <v>1503299</v>
      </c>
      <c r="L23" s="119"/>
      <c r="M23" s="119"/>
      <c r="N23" s="210">
        <f t="shared" si="0"/>
        <v>1503299</v>
      </c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19.5" customHeight="1">
      <c r="A24" s="118" t="s">
        <v>273</v>
      </c>
      <c r="B24" s="118" t="s">
        <v>73</v>
      </c>
      <c r="C24" s="158" t="s">
        <v>188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210">
        <f t="shared" si="0"/>
        <v>0</v>
      </c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9.5" customHeight="1">
      <c r="A25" s="118" t="s">
        <v>274</v>
      </c>
      <c r="B25" s="118" t="s">
        <v>72</v>
      </c>
      <c r="C25" s="158" t="s">
        <v>188</v>
      </c>
      <c r="D25" s="119">
        <v>15000</v>
      </c>
      <c r="E25" s="119"/>
      <c r="F25" s="119">
        <v>1895500</v>
      </c>
      <c r="G25" s="119">
        <v>112500</v>
      </c>
      <c r="H25" s="119"/>
      <c r="I25" s="119">
        <v>15000</v>
      </c>
      <c r="J25" s="119">
        <v>76000</v>
      </c>
      <c r="K25" s="119">
        <v>652403.61</v>
      </c>
      <c r="L25" s="119"/>
      <c r="M25" s="119"/>
      <c r="N25" s="210">
        <f t="shared" si="0"/>
        <v>2766403.61</v>
      </c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19.5" customHeight="1">
      <c r="A26" s="160"/>
      <c r="B26" s="160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214">
        <f t="shared" si="0"/>
        <v>0</v>
      </c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9.5" customHeight="1" thickBot="1">
      <c r="A27" s="281" t="s">
        <v>54</v>
      </c>
      <c r="B27" s="282"/>
      <c r="C27" s="283"/>
      <c r="D27" s="146">
        <f aca="true" t="shared" si="1" ref="D27:M27">SUM(D9:D25)</f>
        <v>9349756.139999999</v>
      </c>
      <c r="E27" s="146">
        <f t="shared" si="1"/>
        <v>407161</v>
      </c>
      <c r="F27" s="146">
        <f t="shared" si="1"/>
        <v>5330886.17</v>
      </c>
      <c r="G27" s="146">
        <f t="shared" si="1"/>
        <v>617902.12</v>
      </c>
      <c r="H27" s="146">
        <f t="shared" si="1"/>
        <v>40000</v>
      </c>
      <c r="I27" s="146">
        <f t="shared" si="1"/>
        <v>1025415</v>
      </c>
      <c r="J27" s="146">
        <f t="shared" si="1"/>
        <v>553059</v>
      </c>
      <c r="K27" s="146">
        <f t="shared" si="1"/>
        <v>5113583.61</v>
      </c>
      <c r="L27" s="146">
        <f t="shared" si="1"/>
        <v>2091479.19</v>
      </c>
      <c r="M27" s="146">
        <f t="shared" si="1"/>
        <v>13943306</v>
      </c>
      <c r="N27" s="146">
        <f>SUM(D27:M27)</f>
        <v>38472548.230000004</v>
      </c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9.5" customHeight="1" thickTop="1">
      <c r="A28" s="147" t="s">
        <v>267</v>
      </c>
      <c r="B28" s="112"/>
      <c r="C28" s="112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211"/>
      <c r="O28" s="141"/>
      <c r="P28" s="141"/>
      <c r="Q28" s="141"/>
      <c r="R28" s="141"/>
      <c r="S28" s="141"/>
      <c r="T28" s="141"/>
      <c r="U28" s="141"/>
      <c r="V28" s="141"/>
      <c r="W28" s="141"/>
    </row>
  </sheetData>
  <sheetProtection/>
  <mergeCells count="5">
    <mergeCell ref="A1:N1"/>
    <mergeCell ref="A2:N2"/>
    <mergeCell ref="A3:N3"/>
    <mergeCell ref="A27:C27"/>
    <mergeCell ref="D4:N4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5"/>
  <sheetViews>
    <sheetView view="pageBreakPreview" zoomScale="130" zoomScaleSheetLayoutView="130" workbookViewId="0" topLeftCell="A1">
      <pane ySplit="7" topLeftCell="A9" activePane="bottomLeft" state="frozen"/>
      <selection pane="topLeft" activeCell="A1" sqref="A1"/>
      <selection pane="bottomLeft" activeCell="B20" sqref="B20"/>
    </sheetView>
  </sheetViews>
  <sheetFormatPr defaultColWidth="9.140625" defaultRowHeight="18" customHeight="1"/>
  <cols>
    <col min="1" max="1" width="23.00390625" style="0" customWidth="1"/>
    <col min="2" max="2" width="10.7109375" style="0" bestFit="1" customWidth="1"/>
    <col min="3" max="3" width="10.57421875" style="0" bestFit="1" customWidth="1"/>
    <col min="4" max="4" width="9.8515625" style="0" bestFit="1" customWidth="1"/>
    <col min="6" max="6" width="9.8515625" style="0" bestFit="1" customWidth="1"/>
    <col min="9" max="9" width="9.8515625" style="0" customWidth="1"/>
    <col min="11" max="11" width="9.8515625" style="0" bestFit="1" customWidth="1"/>
    <col min="12" max="13" width="10.57421875" style="0" bestFit="1" customWidth="1"/>
  </cols>
  <sheetData>
    <row r="1" spans="1:14" ht="18" customHeight="1">
      <c r="A1" s="286" t="s">
        <v>262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162"/>
    </row>
    <row r="2" spans="1:14" ht="18" customHeight="1">
      <c r="A2" s="286" t="s">
        <v>261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162"/>
    </row>
    <row r="3" spans="1:14" ht="18" customHeight="1">
      <c r="A3" s="287" t="s">
        <v>500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163"/>
    </row>
    <row r="4" spans="1:13" ht="18" customHeight="1">
      <c r="A4" s="113"/>
      <c r="B4" s="149"/>
      <c r="C4" s="149"/>
      <c r="D4" s="284" t="s">
        <v>340</v>
      </c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8" customHeight="1">
      <c r="A5" s="114" t="s">
        <v>0</v>
      </c>
      <c r="B5" s="114" t="s">
        <v>2</v>
      </c>
      <c r="C5" s="114" t="s">
        <v>54</v>
      </c>
      <c r="D5" s="114" t="s">
        <v>341</v>
      </c>
      <c r="E5" s="114" t="s">
        <v>343</v>
      </c>
      <c r="F5" s="114" t="s">
        <v>77</v>
      </c>
      <c r="G5" s="114" t="s">
        <v>78</v>
      </c>
      <c r="H5" s="114" t="s">
        <v>346</v>
      </c>
      <c r="I5" s="114" t="s">
        <v>80</v>
      </c>
      <c r="J5" s="114" t="s">
        <v>83</v>
      </c>
      <c r="K5" s="114" t="s">
        <v>259</v>
      </c>
      <c r="L5" s="114" t="s">
        <v>84</v>
      </c>
      <c r="M5" s="114" t="s">
        <v>74</v>
      </c>
    </row>
    <row r="6" spans="1:13" ht="18" customHeight="1">
      <c r="A6" s="114"/>
      <c r="B6" s="114"/>
      <c r="C6" s="114"/>
      <c r="D6" s="114" t="s">
        <v>342</v>
      </c>
      <c r="E6" s="114" t="s">
        <v>344</v>
      </c>
      <c r="F6" s="114"/>
      <c r="G6" s="114"/>
      <c r="H6" s="114" t="s">
        <v>79</v>
      </c>
      <c r="I6" s="114" t="s">
        <v>81</v>
      </c>
      <c r="J6" s="114" t="s">
        <v>353</v>
      </c>
      <c r="K6" s="114" t="s">
        <v>260</v>
      </c>
      <c r="L6" s="114"/>
      <c r="M6" s="114"/>
    </row>
    <row r="7" spans="1:13" ht="18" customHeight="1">
      <c r="A7" s="114"/>
      <c r="B7" s="114"/>
      <c r="C7" s="114"/>
      <c r="D7" s="114"/>
      <c r="E7" s="114" t="s">
        <v>345</v>
      </c>
      <c r="F7" s="114"/>
      <c r="G7" s="114"/>
      <c r="H7" s="114"/>
      <c r="I7" s="114" t="s">
        <v>82</v>
      </c>
      <c r="J7" s="114" t="s">
        <v>258</v>
      </c>
      <c r="K7" s="114"/>
      <c r="L7" s="114"/>
      <c r="M7" s="114"/>
    </row>
    <row r="8" spans="1:15" ht="18" customHeight="1">
      <c r="A8" s="164" t="s">
        <v>69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41"/>
      <c r="O8" s="141"/>
    </row>
    <row r="9" spans="1:15" ht="18" customHeight="1">
      <c r="A9" s="157" t="s">
        <v>417</v>
      </c>
      <c r="B9" s="159">
        <v>822688</v>
      </c>
      <c r="C9" s="159">
        <f>SUM(D9:M9)</f>
        <v>13943306</v>
      </c>
      <c r="D9" s="159"/>
      <c r="E9" s="159"/>
      <c r="F9" s="159"/>
      <c r="G9" s="159"/>
      <c r="H9" s="159"/>
      <c r="I9" s="159"/>
      <c r="J9" s="159"/>
      <c r="K9" s="159"/>
      <c r="L9" s="159"/>
      <c r="M9" s="159">
        <v>13943306</v>
      </c>
      <c r="N9" s="141"/>
      <c r="O9" s="141"/>
    </row>
    <row r="10" spans="1:15" ht="18" customHeight="1">
      <c r="A10" s="118" t="s">
        <v>253</v>
      </c>
      <c r="B10" s="159">
        <v>3607920</v>
      </c>
      <c r="C10" s="159">
        <f aca="true" t="shared" si="0" ref="C10:C19">SUM(D10:M10)</f>
        <v>3510720</v>
      </c>
      <c r="D10" s="119">
        <v>3510720</v>
      </c>
      <c r="E10" s="119"/>
      <c r="F10" s="119"/>
      <c r="G10" s="119"/>
      <c r="H10" s="119"/>
      <c r="I10" s="119"/>
      <c r="J10" s="119"/>
      <c r="K10" s="119"/>
      <c r="L10" s="119"/>
      <c r="M10" s="159"/>
      <c r="N10" s="141"/>
      <c r="O10" s="141"/>
    </row>
    <row r="11" spans="1:15" ht="18" customHeight="1">
      <c r="A11" s="118" t="s">
        <v>418</v>
      </c>
      <c r="B11" s="159">
        <v>10307928</v>
      </c>
      <c r="C11" s="159">
        <f t="shared" si="0"/>
        <v>9266879</v>
      </c>
      <c r="D11" s="119">
        <v>4516104</v>
      </c>
      <c r="E11" s="119">
        <v>336561</v>
      </c>
      <c r="F11" s="119">
        <v>1452220</v>
      </c>
      <c r="G11" s="119">
        <v>72182</v>
      </c>
      <c r="H11" s="119"/>
      <c r="I11" s="119">
        <v>885538</v>
      </c>
      <c r="J11" s="119">
        <v>249080</v>
      </c>
      <c r="K11" s="119">
        <v>661700</v>
      </c>
      <c r="L11" s="119">
        <v>1093494</v>
      </c>
      <c r="M11" s="159"/>
      <c r="N11" s="141"/>
      <c r="O11" s="141"/>
    </row>
    <row r="12" spans="1:15" ht="18" customHeight="1">
      <c r="A12" s="118" t="s">
        <v>502</v>
      </c>
      <c r="B12" s="159">
        <v>596000</v>
      </c>
      <c r="C12" s="159">
        <f t="shared" si="0"/>
        <v>242690</v>
      </c>
      <c r="D12" s="119">
        <v>164300</v>
      </c>
      <c r="E12" s="119"/>
      <c r="F12" s="119">
        <v>1500</v>
      </c>
      <c r="G12" s="119"/>
      <c r="H12" s="119"/>
      <c r="I12" s="119"/>
      <c r="J12" s="119">
        <v>23000</v>
      </c>
      <c r="K12" s="119">
        <v>29890</v>
      </c>
      <c r="L12" s="119">
        <v>24000</v>
      </c>
      <c r="M12" s="159"/>
      <c r="N12" s="141"/>
      <c r="O12" s="141"/>
    </row>
    <row r="13" spans="1:15" ht="18" customHeight="1">
      <c r="A13" s="118" t="s">
        <v>70</v>
      </c>
      <c r="B13" s="159">
        <v>4931000</v>
      </c>
      <c r="C13" s="159">
        <f t="shared" si="0"/>
        <v>3033670</v>
      </c>
      <c r="D13" s="119">
        <v>444499</v>
      </c>
      <c r="E13" s="119"/>
      <c r="F13" s="119">
        <v>677029</v>
      </c>
      <c r="G13" s="119">
        <v>138470</v>
      </c>
      <c r="H13" s="119"/>
      <c r="I13" s="119">
        <v>90310</v>
      </c>
      <c r="J13" s="119">
        <v>204979</v>
      </c>
      <c r="K13" s="119">
        <v>1129083</v>
      </c>
      <c r="L13" s="119">
        <v>349300</v>
      </c>
      <c r="M13" s="159"/>
      <c r="N13" s="141"/>
      <c r="O13" s="141"/>
    </row>
    <row r="14" spans="1:15" ht="18" customHeight="1">
      <c r="A14" s="118" t="s">
        <v>503</v>
      </c>
      <c r="B14" s="159">
        <v>3537584</v>
      </c>
      <c r="C14" s="159">
        <f t="shared" si="0"/>
        <v>2156633.57</v>
      </c>
      <c r="D14" s="119">
        <v>360871.28</v>
      </c>
      <c r="E14" s="119">
        <v>70600</v>
      </c>
      <c r="F14" s="119">
        <v>1296237.17</v>
      </c>
      <c r="G14" s="119">
        <v>294750.12</v>
      </c>
      <c r="H14" s="119">
        <v>40000</v>
      </c>
      <c r="I14" s="119">
        <v>30367</v>
      </c>
      <c r="J14" s="119"/>
      <c r="K14" s="119">
        <v>13808</v>
      </c>
      <c r="L14" s="119">
        <v>50000</v>
      </c>
      <c r="M14" s="159"/>
      <c r="N14" s="141"/>
      <c r="O14" s="141"/>
    </row>
    <row r="15" spans="1:15" ht="18" customHeight="1">
      <c r="A15" s="118" t="s">
        <v>501</v>
      </c>
      <c r="B15" s="159">
        <v>1545000</v>
      </c>
      <c r="C15" s="159">
        <f t="shared" si="0"/>
        <v>869147.0499999999</v>
      </c>
      <c r="D15" s="119">
        <v>294461.86</v>
      </c>
      <c r="E15" s="119"/>
      <c r="F15" s="119"/>
      <c r="G15" s="119"/>
      <c r="H15" s="119"/>
      <c r="I15" s="119"/>
      <c r="J15" s="119"/>
      <c r="K15" s="119"/>
      <c r="L15" s="119">
        <v>574685.19</v>
      </c>
      <c r="M15" s="159"/>
      <c r="N15" s="141"/>
      <c r="O15" s="141"/>
    </row>
    <row r="16" spans="1:15" ht="18" customHeight="1">
      <c r="A16" s="118" t="s">
        <v>65</v>
      </c>
      <c r="B16" s="159">
        <v>158200</v>
      </c>
      <c r="C16" s="159">
        <f t="shared" si="0"/>
        <v>77300</v>
      </c>
      <c r="D16" s="119">
        <v>43800</v>
      </c>
      <c r="E16" s="119"/>
      <c r="F16" s="119">
        <v>8400</v>
      </c>
      <c r="G16" s="119"/>
      <c r="H16" s="119"/>
      <c r="I16" s="119">
        <v>4200</v>
      </c>
      <c r="J16" s="119"/>
      <c r="K16" s="119">
        <v>20900</v>
      </c>
      <c r="L16" s="119"/>
      <c r="M16" s="159"/>
      <c r="N16" s="141"/>
      <c r="O16" s="141"/>
    </row>
    <row r="17" spans="1:15" ht="18" customHeight="1">
      <c r="A17" s="118" t="s">
        <v>419</v>
      </c>
      <c r="B17" s="159">
        <v>1208000</v>
      </c>
      <c r="C17" s="159">
        <f t="shared" si="0"/>
        <v>2605799</v>
      </c>
      <c r="D17" s="119"/>
      <c r="E17" s="119"/>
      <c r="F17" s="119"/>
      <c r="G17" s="119"/>
      <c r="H17" s="119"/>
      <c r="I17" s="119"/>
      <c r="J17" s="119"/>
      <c r="K17" s="119">
        <v>2605799</v>
      </c>
      <c r="L17" s="119"/>
      <c r="M17" s="159"/>
      <c r="N17" s="141"/>
      <c r="O17" s="141"/>
    </row>
    <row r="18" spans="1:15" ht="18" customHeight="1">
      <c r="A18" s="118" t="s">
        <v>73</v>
      </c>
      <c r="B18" s="159">
        <v>30000</v>
      </c>
      <c r="C18" s="159">
        <f t="shared" si="0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59"/>
      <c r="N18" s="141"/>
      <c r="O18" s="141"/>
    </row>
    <row r="19" spans="1:15" ht="18" customHeight="1">
      <c r="A19" s="118" t="s">
        <v>504</v>
      </c>
      <c r="B19" s="159">
        <v>2843483</v>
      </c>
      <c r="C19" s="159">
        <f t="shared" si="0"/>
        <v>2766403.61</v>
      </c>
      <c r="D19" s="119">
        <v>15000</v>
      </c>
      <c r="E19" s="119"/>
      <c r="F19" s="119">
        <v>1895500</v>
      </c>
      <c r="G19" s="119">
        <v>112500</v>
      </c>
      <c r="H19" s="119"/>
      <c r="I19" s="119">
        <v>15000</v>
      </c>
      <c r="J19" s="119">
        <v>76000</v>
      </c>
      <c r="K19" s="119">
        <v>652403.61</v>
      </c>
      <c r="L19" s="119"/>
      <c r="M19" s="159"/>
      <c r="N19" s="141"/>
      <c r="O19" s="141"/>
    </row>
    <row r="20" spans="1:15" ht="18" customHeight="1" thickBot="1">
      <c r="A20" s="153" t="s">
        <v>85</v>
      </c>
      <c r="B20" s="166">
        <f>SUM(B9:B19)</f>
        <v>29587803</v>
      </c>
      <c r="C20" s="146">
        <f aca="true" t="shared" si="1" ref="C20:L20">SUM(C8:C19)</f>
        <v>38472548.230000004</v>
      </c>
      <c r="D20" s="146">
        <f t="shared" si="1"/>
        <v>9349756.139999999</v>
      </c>
      <c r="E20" s="146">
        <f t="shared" si="1"/>
        <v>407161</v>
      </c>
      <c r="F20" s="146">
        <f t="shared" si="1"/>
        <v>5330886.17</v>
      </c>
      <c r="G20" s="146">
        <f t="shared" si="1"/>
        <v>617902.12</v>
      </c>
      <c r="H20" s="146">
        <f t="shared" si="1"/>
        <v>40000</v>
      </c>
      <c r="I20" s="146">
        <f t="shared" si="1"/>
        <v>1025415</v>
      </c>
      <c r="J20" s="146">
        <f t="shared" si="1"/>
        <v>553059</v>
      </c>
      <c r="K20" s="146">
        <f t="shared" si="1"/>
        <v>5113583.61</v>
      </c>
      <c r="L20" s="146">
        <f t="shared" si="1"/>
        <v>2091479.19</v>
      </c>
      <c r="M20" s="146">
        <f>SUM(C20:L20)</f>
        <v>63001790.46</v>
      </c>
      <c r="N20" s="141"/>
      <c r="O20" s="141"/>
    </row>
    <row r="21" spans="1:15" ht="18" customHeight="1" thickTop="1">
      <c r="A21" s="116" t="s">
        <v>75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41"/>
      <c r="O21" s="141"/>
    </row>
    <row r="22" spans="1:15" ht="18" customHeight="1">
      <c r="A22" s="118" t="s">
        <v>4</v>
      </c>
      <c r="B22" s="119">
        <v>98191</v>
      </c>
      <c r="C22" s="119">
        <v>124650.67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41"/>
      <c r="O22" s="141"/>
    </row>
    <row r="23" spans="1:15" ht="18" customHeight="1">
      <c r="A23" s="118" t="s">
        <v>414</v>
      </c>
      <c r="B23" s="119">
        <v>23657</v>
      </c>
      <c r="C23" s="119">
        <v>49911.3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41"/>
      <c r="O23" s="141"/>
    </row>
    <row r="24" spans="1:15" ht="18" customHeight="1">
      <c r="A24" s="118" t="s">
        <v>13</v>
      </c>
      <c r="B24" s="119">
        <v>429336</v>
      </c>
      <c r="C24" s="119">
        <v>331691.06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41"/>
      <c r="O24" s="141"/>
    </row>
    <row r="25" spans="1:15" ht="18" customHeight="1">
      <c r="A25" s="118" t="s">
        <v>415</v>
      </c>
      <c r="B25" s="119">
        <v>3060</v>
      </c>
      <c r="C25" s="119"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41"/>
      <c r="O25" s="141"/>
    </row>
    <row r="26" spans="1:15" ht="18" customHeight="1">
      <c r="A26" s="118" t="s">
        <v>16</v>
      </c>
      <c r="B26" s="119">
        <v>183066</v>
      </c>
      <c r="C26" s="119">
        <v>155750.01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41"/>
      <c r="O26" s="141"/>
    </row>
    <row r="27" spans="1:15" ht="18" customHeight="1">
      <c r="A27" s="118" t="s">
        <v>18</v>
      </c>
      <c r="B27" s="119">
        <v>0</v>
      </c>
      <c r="C27" s="119"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41"/>
      <c r="O27" s="141"/>
    </row>
    <row r="28" spans="1:15" ht="18" customHeight="1">
      <c r="A28" s="118" t="s">
        <v>21</v>
      </c>
      <c r="B28" s="119">
        <v>16350998</v>
      </c>
      <c r="C28" s="119">
        <v>19341778.39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41"/>
      <c r="O28" s="141"/>
    </row>
    <row r="29" spans="1:15" ht="18" customHeight="1">
      <c r="A29" s="118" t="s">
        <v>411</v>
      </c>
      <c r="B29" s="119">
        <v>12499495</v>
      </c>
      <c r="C29" s="119">
        <v>10531655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41"/>
      <c r="O29" s="141"/>
    </row>
    <row r="30" spans="1:15" ht="18" customHeight="1">
      <c r="A30" s="120" t="s">
        <v>416</v>
      </c>
      <c r="B30" s="121"/>
      <c r="C30" s="121">
        <v>15965899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41"/>
      <c r="O30" s="141"/>
    </row>
    <row r="31" spans="1:15" ht="18" customHeight="1" thickBot="1">
      <c r="A31" s="165" t="s">
        <v>76</v>
      </c>
      <c r="B31" s="167">
        <f>SUM(B22:B30)</f>
        <v>29587803</v>
      </c>
      <c r="C31" s="167">
        <f>SUM(C22:C30)</f>
        <v>46501335.43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41"/>
      <c r="O31" s="141"/>
    </row>
    <row r="32" spans="1:15" ht="18" customHeight="1" thickBot="1" thickTop="1">
      <c r="A32" s="122" t="s">
        <v>412</v>
      </c>
      <c r="B32" s="168"/>
      <c r="C32" s="169">
        <f>C31-C20</f>
        <v>8028787.1999999955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1"/>
      <c r="O32" s="141"/>
    </row>
    <row r="33" spans="1:13" ht="18" customHeight="1" thickTop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18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3" ht="18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18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8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8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8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18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8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8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8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8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18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8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 ht="18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18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ht="18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18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8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18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ht="18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ht="18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18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ht="18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8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1:13" ht="18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8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8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8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8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8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8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8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8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8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8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18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18" customHeigh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13" ht="18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ht="18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18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  <row r="77" spans="1:13" ht="18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ht="18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</row>
    <row r="79" spans="1:13" ht="18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</row>
    <row r="80" spans="1:13" ht="18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8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8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8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8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8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8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8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8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8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8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8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8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8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8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8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8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8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8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8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8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8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8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8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8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8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</sheetData>
  <sheetProtection/>
  <mergeCells count="4">
    <mergeCell ref="A1:M1"/>
    <mergeCell ref="A2:M2"/>
    <mergeCell ref="A3:M3"/>
    <mergeCell ref="D4:M4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view="pageBreakPreview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5" width="9.140625" style="67" customWidth="1"/>
    <col min="6" max="6" width="12.00390625" style="67" bestFit="1" customWidth="1"/>
    <col min="7" max="7" width="9.140625" style="67" customWidth="1"/>
    <col min="8" max="8" width="12.00390625" style="67" bestFit="1" customWidth="1"/>
    <col min="9" max="16384" width="9.140625" style="67" customWidth="1"/>
  </cols>
  <sheetData>
    <row r="1" ht="21">
      <c r="A1" s="37" t="s">
        <v>413</v>
      </c>
    </row>
    <row r="3" spans="2:8" ht="21.75" thickBot="1">
      <c r="B3" s="37" t="s">
        <v>420</v>
      </c>
      <c r="C3" s="67" t="s">
        <v>74</v>
      </c>
      <c r="E3" s="67" t="s">
        <v>51</v>
      </c>
      <c r="F3" s="171">
        <v>13943306</v>
      </c>
      <c r="G3" s="67" t="s">
        <v>30</v>
      </c>
      <c r="H3" s="67" t="s">
        <v>421</v>
      </c>
    </row>
    <row r="4" spans="5:9" ht="21.75" thickBot="1">
      <c r="E4" s="67" t="s">
        <v>422</v>
      </c>
      <c r="H4" s="170">
        <v>499086</v>
      </c>
      <c r="I4" s="67" t="s">
        <v>30</v>
      </c>
    </row>
    <row r="5" spans="5:9" ht="21.75" thickBot="1">
      <c r="E5" s="67" t="s">
        <v>423</v>
      </c>
      <c r="H5" s="170">
        <v>13444220</v>
      </c>
      <c r="I5" s="67" t="s">
        <v>30</v>
      </c>
    </row>
    <row r="6" ht="21">
      <c r="H6" s="215"/>
    </row>
    <row r="7" spans="2:8" ht="21.75" thickBot="1">
      <c r="B7" s="37" t="s">
        <v>424</v>
      </c>
      <c r="C7" s="67" t="s">
        <v>425</v>
      </c>
      <c r="E7" s="67" t="s">
        <v>51</v>
      </c>
      <c r="F7" s="171">
        <v>9266879</v>
      </c>
      <c r="G7" s="67" t="s">
        <v>30</v>
      </c>
      <c r="H7" s="67" t="s">
        <v>421</v>
      </c>
    </row>
    <row r="8" spans="5:9" ht="21.75" thickBot="1">
      <c r="E8" s="67" t="s">
        <v>422</v>
      </c>
      <c r="H8" s="170">
        <v>8414099</v>
      </c>
      <c r="I8" s="67" t="s">
        <v>30</v>
      </c>
    </row>
    <row r="9" spans="5:9" ht="21.75" thickBot="1">
      <c r="E9" s="67" t="s">
        <v>423</v>
      </c>
      <c r="H9" s="170">
        <v>852780</v>
      </c>
      <c r="I9" s="67" t="s">
        <v>30</v>
      </c>
    </row>
    <row r="10" ht="21">
      <c r="H10" s="215"/>
    </row>
    <row r="11" spans="2:8" ht="21.75" thickBot="1">
      <c r="B11" s="37" t="s">
        <v>426</v>
      </c>
      <c r="C11" s="67" t="s">
        <v>68</v>
      </c>
      <c r="E11" s="67" t="s">
        <v>51</v>
      </c>
      <c r="F11" s="171">
        <v>242690</v>
      </c>
      <c r="G11" s="67" t="s">
        <v>30</v>
      </c>
      <c r="H11" s="67" t="s">
        <v>421</v>
      </c>
    </row>
    <row r="12" spans="5:9" ht="21.75" thickBot="1">
      <c r="E12" s="67" t="s">
        <v>422</v>
      </c>
      <c r="H12" s="170">
        <v>241190</v>
      </c>
      <c r="I12" s="67" t="s">
        <v>30</v>
      </c>
    </row>
    <row r="13" spans="5:9" ht="21.75" thickBot="1">
      <c r="E13" s="67" t="s">
        <v>423</v>
      </c>
      <c r="H13" s="170">
        <v>1500</v>
      </c>
      <c r="I13" s="67" t="s">
        <v>30</v>
      </c>
    </row>
    <row r="15" spans="2:8" ht="21.75" thickBot="1">
      <c r="B15" s="37" t="s">
        <v>427</v>
      </c>
      <c r="C15" s="67" t="s">
        <v>67</v>
      </c>
      <c r="E15" s="67" t="s">
        <v>51</v>
      </c>
      <c r="F15" s="171">
        <v>2156633.57</v>
      </c>
      <c r="G15" s="67" t="s">
        <v>30</v>
      </c>
      <c r="H15" s="67" t="s">
        <v>421</v>
      </c>
    </row>
    <row r="16" spans="5:9" ht="21.75" thickBot="1">
      <c r="E16" s="67" t="s">
        <v>422</v>
      </c>
      <c r="H16" s="170">
        <v>1992533.57</v>
      </c>
      <c r="I16" s="67" t="s">
        <v>30</v>
      </c>
    </row>
    <row r="17" spans="5:9" ht="21.75" thickBot="1">
      <c r="E17" s="67" t="s">
        <v>423</v>
      </c>
      <c r="H17" s="170">
        <v>164100</v>
      </c>
      <c r="I17" s="67" t="s">
        <v>30</v>
      </c>
    </row>
    <row r="18" ht="21">
      <c r="H18" s="215"/>
    </row>
    <row r="19" spans="2:8" ht="21.75" thickBot="1">
      <c r="B19" s="37" t="s">
        <v>428</v>
      </c>
      <c r="C19" s="67" t="s">
        <v>66</v>
      </c>
      <c r="E19" s="67" t="s">
        <v>51</v>
      </c>
      <c r="F19" s="171">
        <v>2605799</v>
      </c>
      <c r="G19" s="67" t="s">
        <v>30</v>
      </c>
      <c r="H19" s="67" t="s">
        <v>421</v>
      </c>
    </row>
    <row r="20" spans="5:9" ht="21.75" thickBot="1">
      <c r="E20" s="67" t="s">
        <v>422</v>
      </c>
      <c r="H20" s="170">
        <v>1102500</v>
      </c>
      <c r="I20" s="67" t="s">
        <v>30</v>
      </c>
    </row>
    <row r="21" spans="5:9" ht="21.75" thickBot="1">
      <c r="E21" s="67" t="s">
        <v>429</v>
      </c>
      <c r="H21" s="170">
        <v>1503299</v>
      </c>
      <c r="I21" s="67" t="s">
        <v>30</v>
      </c>
    </row>
    <row r="22" ht="21">
      <c r="H22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7109375" style="0" customWidth="1"/>
    <col min="2" max="2" width="20.7109375" style="0" customWidth="1"/>
    <col min="3" max="15" width="15.7109375" style="0" customWidth="1"/>
  </cols>
  <sheetData>
    <row r="1" spans="1:15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23.25">
      <c r="A2" s="271" t="s">
        <v>355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23.25">
      <c r="A3" s="272" t="s">
        <v>264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23.25">
      <c r="A4" s="58"/>
      <c r="B4" s="58"/>
      <c r="C4" s="125"/>
      <c r="D4" s="288" t="s">
        <v>340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64"/>
    </row>
    <row r="5" spans="1:15" ht="23.25">
      <c r="A5" s="103" t="s">
        <v>265</v>
      </c>
      <c r="B5" s="103" t="s">
        <v>252</v>
      </c>
      <c r="C5" s="103" t="s">
        <v>266</v>
      </c>
      <c r="D5" s="103" t="s">
        <v>341</v>
      </c>
      <c r="E5" s="103" t="s">
        <v>343</v>
      </c>
      <c r="F5" s="103" t="s">
        <v>77</v>
      </c>
      <c r="G5" s="103" t="s">
        <v>78</v>
      </c>
      <c r="H5" s="103" t="s">
        <v>346</v>
      </c>
      <c r="I5" s="103" t="s">
        <v>347</v>
      </c>
      <c r="J5" s="103" t="s">
        <v>349</v>
      </c>
      <c r="K5" s="103" t="s">
        <v>351</v>
      </c>
      <c r="L5" s="103" t="s">
        <v>259</v>
      </c>
      <c r="M5" s="103" t="s">
        <v>84</v>
      </c>
      <c r="N5" s="103" t="s">
        <v>74</v>
      </c>
      <c r="O5" s="103" t="s">
        <v>54</v>
      </c>
    </row>
    <row r="6" spans="1:15" ht="23.25">
      <c r="A6" s="103"/>
      <c r="B6" s="103"/>
      <c r="C6" s="103"/>
      <c r="D6" s="103" t="s">
        <v>342</v>
      </c>
      <c r="E6" s="103" t="s">
        <v>344</v>
      </c>
      <c r="F6" s="103"/>
      <c r="G6" s="103"/>
      <c r="H6" s="103" t="s">
        <v>79</v>
      </c>
      <c r="I6" s="103" t="s">
        <v>348</v>
      </c>
      <c r="J6" s="103" t="s">
        <v>350</v>
      </c>
      <c r="K6" s="103" t="s">
        <v>352</v>
      </c>
      <c r="L6" s="103" t="s">
        <v>260</v>
      </c>
      <c r="M6" s="103"/>
      <c r="N6" s="103"/>
      <c r="O6" s="103"/>
    </row>
    <row r="7" spans="1:15" ht="23.25">
      <c r="A7" s="103"/>
      <c r="B7" s="103"/>
      <c r="C7" s="103"/>
      <c r="D7" s="103"/>
      <c r="E7" s="103" t="s">
        <v>345</v>
      </c>
      <c r="F7" s="103"/>
      <c r="G7" s="103"/>
      <c r="H7" s="103"/>
      <c r="I7" s="103"/>
      <c r="J7" s="103" t="s">
        <v>81</v>
      </c>
      <c r="K7" s="103" t="s">
        <v>353</v>
      </c>
      <c r="L7" s="103"/>
      <c r="M7" s="103"/>
      <c r="N7" s="103"/>
      <c r="O7" s="103"/>
    </row>
    <row r="8" spans="1:15" ht="23.25">
      <c r="A8" s="103"/>
      <c r="B8" s="103"/>
      <c r="C8" s="103"/>
      <c r="D8" s="103"/>
      <c r="E8" s="103"/>
      <c r="F8" s="103"/>
      <c r="G8" s="103"/>
      <c r="H8" s="103"/>
      <c r="I8" s="103"/>
      <c r="J8" s="103" t="s">
        <v>82</v>
      </c>
      <c r="K8" s="103" t="s">
        <v>354</v>
      </c>
      <c r="L8" s="103"/>
      <c r="M8" s="103"/>
      <c r="N8" s="103"/>
      <c r="O8" s="103"/>
    </row>
    <row r="9" spans="1:15" ht="23.25">
      <c r="A9" s="59"/>
      <c r="B9" s="59"/>
      <c r="C9" s="59"/>
      <c r="D9" s="59"/>
      <c r="E9" s="59"/>
      <c r="F9" s="59"/>
      <c r="G9" s="59"/>
      <c r="H9" s="59"/>
      <c r="I9" s="59"/>
      <c r="J9" s="59"/>
      <c r="K9" s="59" t="s">
        <v>258</v>
      </c>
      <c r="L9" s="59"/>
      <c r="M9" s="59"/>
      <c r="N9" s="59"/>
      <c r="O9" s="59"/>
    </row>
    <row r="10" spans="1:15" ht="23.25">
      <c r="A10" s="57" t="s">
        <v>269</v>
      </c>
      <c r="B10" s="57" t="s">
        <v>253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23.25">
      <c r="A11" s="57"/>
      <c r="B11" s="57" t="s">
        <v>254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3.25">
      <c r="A12" s="57" t="s">
        <v>270</v>
      </c>
      <c r="B12" s="57" t="s">
        <v>68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23.25">
      <c r="A13" s="57"/>
      <c r="B13" s="57" t="s">
        <v>271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23.25">
      <c r="A14" s="57"/>
      <c r="B14" s="57" t="s">
        <v>67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23.25">
      <c r="A15" s="57"/>
      <c r="B15" s="57" t="s">
        <v>71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23.25">
      <c r="A16" s="57" t="s">
        <v>272</v>
      </c>
      <c r="B16" s="57" t="s">
        <v>65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23.25">
      <c r="A17" s="57"/>
      <c r="B17" s="57" t="s">
        <v>66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23.25">
      <c r="A18" s="57" t="s">
        <v>273</v>
      </c>
      <c r="B18" s="57" t="s">
        <v>73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23.25">
      <c r="A19" s="57" t="s">
        <v>274</v>
      </c>
      <c r="B19" s="57" t="s">
        <v>72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3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23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23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23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24" thickBot="1">
      <c r="A24" s="265" t="s">
        <v>54</v>
      </c>
      <c r="B24" s="277"/>
      <c r="C24" s="266"/>
      <c r="D24" s="124"/>
      <c r="E24" s="124"/>
      <c r="F24" s="124"/>
      <c r="G24" s="124"/>
      <c r="H24" s="64"/>
      <c r="I24" s="64"/>
      <c r="J24" s="64"/>
      <c r="K24" s="64"/>
      <c r="L24" s="64"/>
      <c r="M24" s="64"/>
      <c r="N24" s="64"/>
      <c r="O24" s="64"/>
    </row>
    <row r="25" spans="1:15" ht="24" thickTop="1">
      <c r="A25" s="37" t="s">
        <v>267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sheetProtection/>
  <mergeCells count="5">
    <mergeCell ref="A1:O1"/>
    <mergeCell ref="A2:O2"/>
    <mergeCell ref="A3:O3"/>
    <mergeCell ref="D4:O4"/>
    <mergeCell ref="A24:C2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I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6" width="9.140625" style="1" customWidth="1"/>
    <col min="7" max="7" width="13.8515625" style="1" bestFit="1" customWidth="1"/>
    <col min="8" max="16384" width="9.140625" style="1" customWidth="1"/>
  </cols>
  <sheetData>
    <row r="1" spans="1:9" ht="23.25">
      <c r="A1" s="271" t="s">
        <v>262</v>
      </c>
      <c r="B1" s="271"/>
      <c r="C1" s="271"/>
      <c r="D1" s="271"/>
      <c r="E1" s="271"/>
      <c r="F1" s="271"/>
      <c r="G1" s="271"/>
      <c r="H1" s="271"/>
      <c r="I1" s="271"/>
    </row>
    <row r="2" spans="1:9" ht="23.25">
      <c r="A2" s="271" t="s">
        <v>381</v>
      </c>
      <c r="B2" s="271"/>
      <c r="C2" s="271"/>
      <c r="D2" s="271"/>
      <c r="E2" s="271"/>
      <c r="F2" s="271"/>
      <c r="G2" s="271"/>
      <c r="H2" s="271"/>
      <c r="I2" s="271"/>
    </row>
    <row r="3" spans="1:9" ht="23.25">
      <c r="A3" s="271" t="s">
        <v>384</v>
      </c>
      <c r="B3" s="271"/>
      <c r="C3" s="271"/>
      <c r="D3" s="271"/>
      <c r="E3" s="271"/>
      <c r="F3" s="271"/>
      <c r="G3" s="271"/>
      <c r="H3" s="271"/>
      <c r="I3" s="271"/>
    </row>
    <row r="4" spans="1:6" ht="23.25">
      <c r="A4" s="2"/>
      <c r="B4" s="2"/>
      <c r="C4" s="2"/>
      <c r="D4" s="181"/>
      <c r="E4" s="2"/>
      <c r="F4" s="2"/>
    </row>
    <row r="5" spans="1:6" ht="23.25">
      <c r="A5" s="126" t="s">
        <v>497</v>
      </c>
      <c r="B5" s="2"/>
      <c r="C5" s="2"/>
      <c r="D5" s="181"/>
      <c r="E5" s="2"/>
      <c r="F5" s="2"/>
    </row>
    <row r="6" spans="2:7" ht="23.25">
      <c r="B6" s="1" t="s">
        <v>363</v>
      </c>
      <c r="F6" s="75"/>
      <c r="G6" s="75">
        <v>1220000</v>
      </c>
    </row>
    <row r="7" spans="2:7" ht="24" thickBot="1">
      <c r="B7" s="38"/>
      <c r="C7" s="38" t="s">
        <v>54</v>
      </c>
      <c r="F7" s="183"/>
      <c r="G7" s="182">
        <f>SUM(G6)</f>
        <v>1220000</v>
      </c>
    </row>
    <row r="8" ht="24" thickTop="1"/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160" zoomScaleNormal="110" zoomScaleSheetLayoutView="160" zoomScalePageLayoutView="0" workbookViewId="0" topLeftCell="F13">
      <selection activeCell="G46" sqref="G46"/>
    </sheetView>
  </sheetViews>
  <sheetFormatPr defaultColWidth="9.140625" defaultRowHeight="12.75"/>
  <cols>
    <col min="1" max="1" width="12.7109375" style="111" customWidth="1"/>
    <col min="2" max="15" width="8.7109375" style="111" customWidth="1"/>
    <col min="16" max="16" width="16.00390625" style="111" bestFit="1" customWidth="1"/>
    <col min="17" max="16384" width="9.140625" style="111" customWidth="1"/>
  </cols>
  <sheetData>
    <row r="1" spans="1:15" ht="14.25">
      <c r="A1" s="289" t="s">
        <v>580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4.25">
      <c r="A2" s="230" t="s">
        <v>556</v>
      </c>
      <c r="B2" s="230" t="s">
        <v>409</v>
      </c>
      <c r="C2" s="230" t="s">
        <v>557</v>
      </c>
      <c r="D2" s="230" t="s">
        <v>558</v>
      </c>
      <c r="E2" s="230" t="s">
        <v>559</v>
      </c>
      <c r="F2" s="230" t="s">
        <v>560</v>
      </c>
      <c r="G2" s="230" t="s">
        <v>78</v>
      </c>
      <c r="H2" s="231" t="s">
        <v>561</v>
      </c>
      <c r="I2" s="231" t="s">
        <v>562</v>
      </c>
      <c r="J2" s="231" t="s">
        <v>563</v>
      </c>
      <c r="K2" s="231" t="s">
        <v>327</v>
      </c>
      <c r="L2" s="230" t="s">
        <v>564</v>
      </c>
      <c r="M2" s="230" t="s">
        <v>335</v>
      </c>
      <c r="N2" s="230" t="s">
        <v>84</v>
      </c>
      <c r="O2" s="230" t="s">
        <v>74</v>
      </c>
    </row>
    <row r="3" spans="1:15" ht="14.25">
      <c r="A3" s="232" t="s">
        <v>565</v>
      </c>
      <c r="B3" s="233" t="s">
        <v>566</v>
      </c>
      <c r="C3" s="233" t="s">
        <v>567</v>
      </c>
      <c r="D3" s="233" t="s">
        <v>568</v>
      </c>
      <c r="E3" s="233" t="s">
        <v>569</v>
      </c>
      <c r="F3" s="233" t="s">
        <v>570</v>
      </c>
      <c r="G3" s="233" t="s">
        <v>571</v>
      </c>
      <c r="H3" s="233" t="s">
        <v>572</v>
      </c>
      <c r="I3" s="233" t="s">
        <v>573</v>
      </c>
      <c r="J3" s="233" t="s">
        <v>574</v>
      </c>
      <c r="K3" s="233" t="s">
        <v>575</v>
      </c>
      <c r="L3" s="233" t="s">
        <v>576</v>
      </c>
      <c r="M3" s="233" t="s">
        <v>577</v>
      </c>
      <c r="N3" s="233" t="s">
        <v>578</v>
      </c>
      <c r="O3" s="233" t="s">
        <v>579</v>
      </c>
    </row>
    <row r="4" spans="1:18" ht="14.25">
      <c r="A4" s="234" t="s">
        <v>74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6"/>
      <c r="O4" s="236">
        <v>822688</v>
      </c>
      <c r="P4" s="237">
        <f>SUM(B4:O4)</f>
        <v>822688</v>
      </c>
      <c r="Q4" s="237"/>
      <c r="R4" s="237"/>
    </row>
    <row r="5" spans="1:18" ht="14.25">
      <c r="A5" s="238" t="s">
        <v>253</v>
      </c>
      <c r="B5" s="239">
        <v>3607920</v>
      </c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239"/>
      <c r="N5" s="239"/>
      <c r="O5" s="239"/>
      <c r="P5" s="237">
        <f aca="true" t="shared" si="0" ref="P5:P14">SUM(B5:O5)</f>
        <v>3607920</v>
      </c>
      <c r="Q5" s="237"/>
      <c r="R5" s="237"/>
    </row>
    <row r="6" spans="1:18" ht="14.25">
      <c r="A6" s="238" t="s">
        <v>551</v>
      </c>
      <c r="B6" s="239">
        <v>3363340</v>
      </c>
      <c r="C6" s="239">
        <v>1375440</v>
      </c>
      <c r="D6" s="239">
        <v>319800</v>
      </c>
      <c r="E6" s="239">
        <v>823008</v>
      </c>
      <c r="F6" s="239"/>
      <c r="G6" s="239">
        <v>792420</v>
      </c>
      <c r="H6" s="239">
        <v>867960</v>
      </c>
      <c r="I6" s="239">
        <v>244320</v>
      </c>
      <c r="J6" s="239"/>
      <c r="K6" s="239"/>
      <c r="L6" s="240">
        <v>1146360</v>
      </c>
      <c r="M6" s="239"/>
      <c r="N6" s="239">
        <v>1375280</v>
      </c>
      <c r="O6" s="239"/>
      <c r="P6" s="237">
        <f t="shared" si="0"/>
        <v>10307928</v>
      </c>
      <c r="Q6" s="237"/>
      <c r="R6" s="237"/>
    </row>
    <row r="7" spans="1:18" ht="14.25">
      <c r="A7" s="238" t="s">
        <v>552</v>
      </c>
      <c r="B7" s="239">
        <v>334000</v>
      </c>
      <c r="C7" s="239">
        <v>98000</v>
      </c>
      <c r="D7" s="239"/>
      <c r="E7" s="239"/>
      <c r="F7" s="239"/>
      <c r="G7" s="239">
        <v>36000</v>
      </c>
      <c r="H7" s="239"/>
      <c r="I7" s="239">
        <v>36000</v>
      </c>
      <c r="J7" s="239"/>
      <c r="K7" s="239"/>
      <c r="L7" s="240">
        <v>56000</v>
      </c>
      <c r="M7" s="239"/>
      <c r="N7" s="239">
        <v>36000</v>
      </c>
      <c r="O7" s="239"/>
      <c r="P7" s="237">
        <f t="shared" si="0"/>
        <v>596000</v>
      </c>
      <c r="Q7" s="237"/>
      <c r="R7" s="237"/>
    </row>
    <row r="8" spans="1:18" ht="14.25">
      <c r="A8" s="238" t="s">
        <v>70</v>
      </c>
      <c r="B8" s="239">
        <v>867000</v>
      </c>
      <c r="C8" s="239">
        <v>370000</v>
      </c>
      <c r="D8" s="239">
        <v>70000</v>
      </c>
      <c r="E8" s="239">
        <v>280000</v>
      </c>
      <c r="F8" s="239">
        <v>7000</v>
      </c>
      <c r="G8" s="239">
        <v>250000</v>
      </c>
      <c r="H8" s="239">
        <v>300000</v>
      </c>
      <c r="I8" s="239"/>
      <c r="J8" s="239">
        <v>180000</v>
      </c>
      <c r="K8" s="239">
        <v>80000</v>
      </c>
      <c r="L8" s="240">
        <v>1470000</v>
      </c>
      <c r="M8" s="239"/>
      <c r="N8" s="239">
        <v>1057000</v>
      </c>
      <c r="O8" s="239"/>
      <c r="P8" s="237">
        <f t="shared" si="0"/>
        <v>4931000</v>
      </c>
      <c r="Q8" s="237"/>
      <c r="R8" s="237"/>
    </row>
    <row r="9" spans="1:18" ht="14.25">
      <c r="A9" s="238" t="s">
        <v>553</v>
      </c>
      <c r="B9" s="239">
        <v>1090000</v>
      </c>
      <c r="C9" s="239">
        <v>100000</v>
      </c>
      <c r="D9" s="239">
        <v>100000</v>
      </c>
      <c r="E9" s="239">
        <v>70000</v>
      </c>
      <c r="F9" s="239">
        <v>1607584</v>
      </c>
      <c r="G9" s="239">
        <v>345000</v>
      </c>
      <c r="H9" s="239">
        <v>20000</v>
      </c>
      <c r="I9" s="239"/>
      <c r="J9" s="239"/>
      <c r="K9" s="239"/>
      <c r="L9" s="240">
        <v>110000</v>
      </c>
      <c r="M9" s="239"/>
      <c r="N9" s="239">
        <v>95000</v>
      </c>
      <c r="O9" s="239"/>
      <c r="P9" s="237">
        <f t="shared" si="0"/>
        <v>3537584</v>
      </c>
      <c r="Q9" s="237"/>
      <c r="R9" s="237"/>
    </row>
    <row r="10" spans="1:18" ht="14.25">
      <c r="A10" s="238" t="s">
        <v>501</v>
      </c>
      <c r="B10" s="239">
        <v>330000</v>
      </c>
      <c r="C10" s="239">
        <v>6000</v>
      </c>
      <c r="D10" s="239"/>
      <c r="E10" s="239">
        <v>9000</v>
      </c>
      <c r="F10" s="239"/>
      <c r="G10" s="239"/>
      <c r="H10" s="239"/>
      <c r="I10" s="239"/>
      <c r="J10" s="239"/>
      <c r="K10" s="239"/>
      <c r="L10" s="240"/>
      <c r="M10" s="239"/>
      <c r="N10" s="239">
        <v>1200000</v>
      </c>
      <c r="O10" s="239"/>
      <c r="P10" s="237">
        <f t="shared" si="0"/>
        <v>1545000</v>
      </c>
      <c r="Q10" s="237"/>
      <c r="R10" s="237"/>
    </row>
    <row r="11" spans="1:18" ht="14.25">
      <c r="A11" s="238" t="s">
        <v>65</v>
      </c>
      <c r="B11" s="239">
        <v>70000</v>
      </c>
      <c r="C11" s="239">
        <v>53000</v>
      </c>
      <c r="D11" s="239"/>
      <c r="E11" s="239">
        <v>9900</v>
      </c>
      <c r="F11" s="239"/>
      <c r="G11" s="239"/>
      <c r="H11" s="239">
        <v>4300</v>
      </c>
      <c r="I11" s="239"/>
      <c r="J11" s="239"/>
      <c r="K11" s="239"/>
      <c r="L11" s="240">
        <v>21000</v>
      </c>
      <c r="M11" s="239"/>
      <c r="N11" s="239"/>
      <c r="O11" s="239"/>
      <c r="P11" s="237">
        <f t="shared" si="0"/>
        <v>158200</v>
      </c>
      <c r="Q11" s="237"/>
      <c r="R11" s="237"/>
    </row>
    <row r="12" spans="1:18" ht="14.25">
      <c r="A12" s="238" t="s">
        <v>554</v>
      </c>
      <c r="B12" s="239">
        <v>0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239">
        <v>1208000</v>
      </c>
      <c r="N12" s="239"/>
      <c r="O12" s="239"/>
      <c r="P12" s="237">
        <f t="shared" si="0"/>
        <v>1208000</v>
      </c>
      <c r="Q12" s="237"/>
      <c r="R12" s="237"/>
    </row>
    <row r="13" spans="1:18" ht="14.25">
      <c r="A13" s="238" t="s">
        <v>73</v>
      </c>
      <c r="B13" s="239">
        <v>30000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  <c r="M13" s="239"/>
      <c r="N13" s="239"/>
      <c r="O13" s="239"/>
      <c r="P13" s="237">
        <f t="shared" si="0"/>
        <v>30000</v>
      </c>
      <c r="Q13" s="237"/>
      <c r="R13" s="237"/>
    </row>
    <row r="14" spans="1:18" ht="14.25">
      <c r="A14" s="241" t="s">
        <v>550</v>
      </c>
      <c r="B14" s="242">
        <v>15000</v>
      </c>
      <c r="C14" s="242"/>
      <c r="D14" s="242"/>
      <c r="E14" s="242">
        <v>24520</v>
      </c>
      <c r="F14" s="242">
        <v>1887000</v>
      </c>
      <c r="G14" s="242">
        <v>120000</v>
      </c>
      <c r="H14" s="242">
        <v>15000</v>
      </c>
      <c r="I14" s="242">
        <v>66000</v>
      </c>
      <c r="J14" s="242"/>
      <c r="K14" s="242">
        <v>20000</v>
      </c>
      <c r="L14" s="243"/>
      <c r="M14" s="242">
        <v>695963</v>
      </c>
      <c r="N14" s="242"/>
      <c r="O14" s="242"/>
      <c r="P14" s="237">
        <f t="shared" si="0"/>
        <v>2843483</v>
      </c>
      <c r="Q14" s="237"/>
      <c r="R14" s="237"/>
    </row>
    <row r="15" spans="1:18" ht="15" thickBot="1">
      <c r="A15" s="244" t="s">
        <v>555</v>
      </c>
      <c r="B15" s="245">
        <f>SUM(B4:B14)</f>
        <v>9707260</v>
      </c>
      <c r="C15" s="245">
        <f aca="true" t="shared" si="1" ref="C15:O15">SUM(C4:C14)</f>
        <v>2002440</v>
      </c>
      <c r="D15" s="245">
        <f t="shared" si="1"/>
        <v>489800</v>
      </c>
      <c r="E15" s="245">
        <f t="shared" si="1"/>
        <v>1216428</v>
      </c>
      <c r="F15" s="245">
        <f t="shared" si="1"/>
        <v>3501584</v>
      </c>
      <c r="G15" s="245">
        <f t="shared" si="1"/>
        <v>1543420</v>
      </c>
      <c r="H15" s="245">
        <f t="shared" si="1"/>
        <v>1207260</v>
      </c>
      <c r="I15" s="245">
        <f t="shared" si="1"/>
        <v>346320</v>
      </c>
      <c r="J15" s="245">
        <f t="shared" si="1"/>
        <v>180000</v>
      </c>
      <c r="K15" s="245">
        <f t="shared" si="1"/>
        <v>100000</v>
      </c>
      <c r="L15" s="245">
        <f t="shared" si="1"/>
        <v>2803360</v>
      </c>
      <c r="M15" s="245">
        <f t="shared" si="1"/>
        <v>1903963</v>
      </c>
      <c r="N15" s="245">
        <f t="shared" si="1"/>
        <v>3763280</v>
      </c>
      <c r="O15" s="245">
        <f t="shared" si="1"/>
        <v>822688</v>
      </c>
      <c r="P15" s="237">
        <f>SUM(B15:O15)</f>
        <v>29587803</v>
      </c>
      <c r="Q15" s="237"/>
      <c r="R15" s="237"/>
    </row>
    <row r="16" spans="2:18" ht="15" thickTop="1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7" spans="2:18" ht="14.25"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</row>
    <row r="18" spans="2:18" ht="14.25"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</row>
    <row r="19" spans="2:18" ht="14.25"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</row>
    <row r="20" spans="2:18" ht="14.25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</row>
    <row r="37" spans="1:15" ht="14.25">
      <c r="A37" s="289" t="s">
        <v>595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</row>
    <row r="38" spans="1:15" ht="14.25">
      <c r="A38" s="230" t="s">
        <v>556</v>
      </c>
      <c r="B38" s="230" t="s">
        <v>409</v>
      </c>
      <c r="C38" s="230" t="s">
        <v>557</v>
      </c>
      <c r="D38" s="230" t="s">
        <v>558</v>
      </c>
      <c r="E38" s="230" t="s">
        <v>559</v>
      </c>
      <c r="F38" s="230" t="s">
        <v>560</v>
      </c>
      <c r="G38" s="230" t="s">
        <v>78</v>
      </c>
      <c r="H38" s="231" t="s">
        <v>561</v>
      </c>
      <c r="I38" s="231" t="s">
        <v>562</v>
      </c>
      <c r="J38" s="231" t="s">
        <v>563</v>
      </c>
      <c r="K38" s="231" t="s">
        <v>327</v>
      </c>
      <c r="L38" s="230" t="s">
        <v>564</v>
      </c>
      <c r="M38" s="230" t="s">
        <v>335</v>
      </c>
      <c r="N38" s="230" t="s">
        <v>84</v>
      </c>
      <c r="O38" s="230" t="s">
        <v>74</v>
      </c>
    </row>
    <row r="39" spans="1:15" ht="14.25">
      <c r="A39" s="232" t="s">
        <v>565</v>
      </c>
      <c r="B39" s="233" t="s">
        <v>566</v>
      </c>
      <c r="C39" s="233" t="s">
        <v>567</v>
      </c>
      <c r="D39" s="233" t="s">
        <v>568</v>
      </c>
      <c r="E39" s="233" t="s">
        <v>569</v>
      </c>
      <c r="F39" s="233" t="s">
        <v>570</v>
      </c>
      <c r="G39" s="233" t="s">
        <v>571</v>
      </c>
      <c r="H39" s="233" t="s">
        <v>572</v>
      </c>
      <c r="I39" s="233" t="s">
        <v>573</v>
      </c>
      <c r="J39" s="233" t="s">
        <v>574</v>
      </c>
      <c r="K39" s="233" t="s">
        <v>575</v>
      </c>
      <c r="L39" s="233" t="s">
        <v>576</v>
      </c>
      <c r="M39" s="233" t="s">
        <v>577</v>
      </c>
      <c r="N39" s="233" t="s">
        <v>578</v>
      </c>
      <c r="O39" s="233" t="s">
        <v>579</v>
      </c>
    </row>
    <row r="40" spans="1:15" ht="14.25">
      <c r="A40" s="234" t="s">
        <v>74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236"/>
      <c r="O40" s="236">
        <v>822688</v>
      </c>
    </row>
    <row r="41" spans="1:15" ht="14.25">
      <c r="A41" s="238" t="s">
        <v>253</v>
      </c>
      <c r="B41" s="239">
        <v>3554080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40"/>
      <c r="M41" s="239"/>
      <c r="N41" s="239"/>
      <c r="O41" s="239"/>
    </row>
    <row r="42" spans="1:15" ht="14.25">
      <c r="A42" s="238" t="s">
        <v>551</v>
      </c>
      <c r="B42" s="239">
        <v>3417180</v>
      </c>
      <c r="C42" s="239">
        <v>1375440</v>
      </c>
      <c r="D42" s="239">
        <v>336561</v>
      </c>
      <c r="E42" s="239">
        <v>738600</v>
      </c>
      <c r="F42" s="239"/>
      <c r="G42" s="239">
        <v>792420</v>
      </c>
      <c r="H42" s="239">
        <v>900829</v>
      </c>
      <c r="I42" s="239">
        <v>249080</v>
      </c>
      <c r="J42" s="239"/>
      <c r="K42" s="239"/>
      <c r="L42" s="240">
        <v>1146360</v>
      </c>
      <c r="M42" s="239"/>
      <c r="N42" s="239">
        <v>1375280</v>
      </c>
      <c r="O42" s="239"/>
    </row>
    <row r="43" spans="1:15" ht="14.25">
      <c r="A43" s="238" t="s">
        <v>552</v>
      </c>
      <c r="B43" s="239">
        <v>334000</v>
      </c>
      <c r="C43" s="239">
        <v>98000</v>
      </c>
      <c r="D43" s="239"/>
      <c r="E43" s="239"/>
      <c r="F43" s="239"/>
      <c r="G43" s="239">
        <v>36000</v>
      </c>
      <c r="H43" s="239"/>
      <c r="I43" s="239">
        <v>36000</v>
      </c>
      <c r="J43" s="239"/>
      <c r="K43" s="239"/>
      <c r="L43" s="240">
        <v>56000</v>
      </c>
      <c r="M43" s="239"/>
      <c r="N43" s="239">
        <v>36000</v>
      </c>
      <c r="O43" s="239"/>
    </row>
    <row r="44" spans="1:15" ht="14.25">
      <c r="A44" s="238" t="s">
        <v>70</v>
      </c>
      <c r="B44" s="239">
        <v>867000</v>
      </c>
      <c r="C44" s="239">
        <v>370000</v>
      </c>
      <c r="D44" s="239">
        <v>53239</v>
      </c>
      <c r="E44" s="239">
        <v>280000</v>
      </c>
      <c r="F44" s="239">
        <v>527800</v>
      </c>
      <c r="G44" s="239">
        <v>250000</v>
      </c>
      <c r="H44" s="239">
        <v>255631</v>
      </c>
      <c r="I44" s="239"/>
      <c r="J44" s="239">
        <v>175240</v>
      </c>
      <c r="K44" s="239">
        <v>80000</v>
      </c>
      <c r="L44" s="240">
        <v>1470000</v>
      </c>
      <c r="M44" s="239"/>
      <c r="N44" s="239">
        <v>1057000</v>
      </c>
      <c r="O44" s="239"/>
    </row>
    <row r="45" spans="1:15" ht="14.25">
      <c r="A45" s="238" t="s">
        <v>553</v>
      </c>
      <c r="B45" s="239">
        <v>1056000</v>
      </c>
      <c r="C45" s="239">
        <v>100000</v>
      </c>
      <c r="D45" s="239">
        <v>100000</v>
      </c>
      <c r="E45" s="239">
        <v>188408</v>
      </c>
      <c r="F45" s="239">
        <v>1086784</v>
      </c>
      <c r="G45" s="239">
        <v>345000</v>
      </c>
      <c r="H45" s="239">
        <v>31500</v>
      </c>
      <c r="I45" s="239"/>
      <c r="J45" s="239"/>
      <c r="K45" s="239"/>
      <c r="L45" s="240">
        <v>110000</v>
      </c>
      <c r="M45" s="239"/>
      <c r="N45" s="239">
        <v>95000</v>
      </c>
      <c r="O45" s="239"/>
    </row>
    <row r="46" spans="1:15" ht="14.25">
      <c r="A46" s="238" t="s">
        <v>501</v>
      </c>
      <c r="B46" s="239">
        <v>330000</v>
      </c>
      <c r="C46" s="239">
        <v>6000</v>
      </c>
      <c r="D46" s="239"/>
      <c r="E46" s="239">
        <v>9000</v>
      </c>
      <c r="F46" s="239"/>
      <c r="G46" s="239"/>
      <c r="H46" s="239"/>
      <c r="I46" s="239"/>
      <c r="J46" s="239"/>
      <c r="K46" s="239"/>
      <c r="L46" s="240"/>
      <c r="M46" s="239"/>
      <c r="N46" s="239">
        <v>1200000</v>
      </c>
      <c r="O46" s="239"/>
    </row>
    <row r="47" spans="1:15" ht="14.25">
      <c r="A47" s="238" t="s">
        <v>65</v>
      </c>
      <c r="B47" s="239">
        <v>70000</v>
      </c>
      <c r="C47" s="239">
        <v>53000</v>
      </c>
      <c r="D47" s="239"/>
      <c r="E47" s="239">
        <v>9900</v>
      </c>
      <c r="F47" s="239"/>
      <c r="G47" s="239"/>
      <c r="H47" s="239">
        <v>4300</v>
      </c>
      <c r="I47" s="239"/>
      <c r="J47" s="239"/>
      <c r="K47" s="239"/>
      <c r="L47" s="240">
        <v>21000</v>
      </c>
      <c r="M47" s="239"/>
      <c r="N47" s="239"/>
      <c r="O47" s="239"/>
    </row>
    <row r="48" spans="1:15" ht="14.25">
      <c r="A48" s="238" t="s">
        <v>554</v>
      </c>
      <c r="B48" s="239">
        <v>0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40"/>
      <c r="M48" s="239">
        <v>1208000</v>
      </c>
      <c r="N48" s="239"/>
      <c r="O48" s="239"/>
    </row>
    <row r="49" spans="1:15" ht="14.25">
      <c r="A49" s="238" t="s">
        <v>73</v>
      </c>
      <c r="B49" s="239">
        <v>30000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40"/>
      <c r="M49" s="239"/>
      <c r="N49" s="239"/>
      <c r="O49" s="239"/>
    </row>
    <row r="50" spans="1:15" ht="14.25">
      <c r="A50" s="241" t="s">
        <v>550</v>
      </c>
      <c r="B50" s="242">
        <v>15000</v>
      </c>
      <c r="C50" s="242"/>
      <c r="D50" s="242"/>
      <c r="E50" s="242">
        <v>24520</v>
      </c>
      <c r="F50" s="242">
        <v>1887000</v>
      </c>
      <c r="G50" s="242">
        <v>120000</v>
      </c>
      <c r="H50" s="242">
        <v>15000</v>
      </c>
      <c r="I50" s="242">
        <v>66000</v>
      </c>
      <c r="J50" s="242"/>
      <c r="K50" s="242">
        <v>20000</v>
      </c>
      <c r="L50" s="243"/>
      <c r="M50" s="242">
        <v>695963</v>
      </c>
      <c r="N50" s="242"/>
      <c r="O50" s="242"/>
    </row>
    <row r="51" spans="1:16" ht="15" thickBot="1">
      <c r="A51" s="244" t="s">
        <v>555</v>
      </c>
      <c r="B51" s="245">
        <f>SUM(B40:B50)</f>
        <v>9673260</v>
      </c>
      <c r="C51" s="245">
        <f aca="true" t="shared" si="2" ref="C51:O51">SUM(C40:C50)</f>
        <v>2002440</v>
      </c>
      <c r="D51" s="245">
        <f t="shared" si="2"/>
        <v>489800</v>
      </c>
      <c r="E51" s="245">
        <f t="shared" si="2"/>
        <v>1250428</v>
      </c>
      <c r="F51" s="245">
        <f t="shared" si="2"/>
        <v>3501584</v>
      </c>
      <c r="G51" s="245">
        <f t="shared" si="2"/>
        <v>1543420</v>
      </c>
      <c r="H51" s="245">
        <f t="shared" si="2"/>
        <v>1207260</v>
      </c>
      <c r="I51" s="245">
        <f t="shared" si="2"/>
        <v>351080</v>
      </c>
      <c r="J51" s="245">
        <f t="shared" si="2"/>
        <v>175240</v>
      </c>
      <c r="K51" s="245">
        <f t="shared" si="2"/>
        <v>100000</v>
      </c>
      <c r="L51" s="245">
        <f t="shared" si="2"/>
        <v>2803360</v>
      </c>
      <c r="M51" s="245">
        <f t="shared" si="2"/>
        <v>1903963</v>
      </c>
      <c r="N51" s="245">
        <f t="shared" si="2"/>
        <v>3763280</v>
      </c>
      <c r="O51" s="245">
        <f t="shared" si="2"/>
        <v>822688</v>
      </c>
      <c r="P51" s="257">
        <f>SUM(B51:O51)</f>
        <v>29587803</v>
      </c>
    </row>
    <row r="52" ht="15" thickTop="1"/>
  </sheetData>
  <sheetProtection/>
  <mergeCells count="2">
    <mergeCell ref="A1:O1"/>
    <mergeCell ref="A37:O37"/>
  </mergeCells>
  <printOptions/>
  <pageMargins left="0" right="0" top="0.7480314960629921" bottom="0.748031496062992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3" width="7.7109375" style="0" customWidth="1"/>
    <col min="8" max="8" width="9.7109375" style="0" customWidth="1"/>
    <col min="9" max="9" width="15.00390625" style="0" customWidth="1"/>
  </cols>
  <sheetData>
    <row r="1" spans="1:10" ht="26.25">
      <c r="A1" s="260" t="s">
        <v>262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26.25">
      <c r="A2" s="260" t="s">
        <v>381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26.25">
      <c r="A3" s="260" t="s">
        <v>506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26.2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26.25">
      <c r="A5" s="128" t="s">
        <v>493</v>
      </c>
      <c r="B5" s="128"/>
      <c r="C5" s="123"/>
      <c r="D5" s="123"/>
      <c r="E5" s="123"/>
      <c r="F5" s="123"/>
      <c r="G5" s="123"/>
      <c r="H5" s="123"/>
      <c r="I5" s="123"/>
      <c r="J5" s="123"/>
    </row>
    <row r="6" spans="2:10" ht="23.25">
      <c r="B6" s="1" t="s">
        <v>29</v>
      </c>
      <c r="C6" s="1"/>
      <c r="D6" s="38"/>
      <c r="E6" s="38"/>
      <c r="F6" s="38"/>
      <c r="G6" s="38"/>
      <c r="H6" s="38"/>
      <c r="I6" s="2" t="s">
        <v>6</v>
      </c>
      <c r="J6" s="39" t="s">
        <v>30</v>
      </c>
    </row>
    <row r="7" spans="2:10" ht="23.25">
      <c r="B7" s="1" t="s">
        <v>31</v>
      </c>
      <c r="C7" s="1"/>
      <c r="D7" s="38"/>
      <c r="E7" s="38"/>
      <c r="F7" s="38"/>
      <c r="G7" s="38"/>
      <c r="H7" s="38"/>
      <c r="I7" s="38"/>
      <c r="J7" s="38"/>
    </row>
    <row r="8" spans="2:10" ht="23.25">
      <c r="B8" s="1"/>
      <c r="C8" s="1" t="s">
        <v>37</v>
      </c>
      <c r="D8" s="1"/>
      <c r="E8" s="1"/>
      <c r="F8" s="1"/>
      <c r="G8" s="1"/>
      <c r="H8" s="1"/>
      <c r="I8" s="1"/>
      <c r="J8" s="1"/>
    </row>
    <row r="9" spans="2:10" ht="23.25">
      <c r="B9" s="1"/>
      <c r="C9" s="1"/>
      <c r="D9" s="259" t="s">
        <v>45</v>
      </c>
      <c r="E9" s="259"/>
      <c r="F9" s="43" t="s">
        <v>32</v>
      </c>
      <c r="G9" s="1" t="s">
        <v>38</v>
      </c>
      <c r="H9" s="1"/>
      <c r="I9" s="88">
        <v>0</v>
      </c>
      <c r="J9" s="39" t="s">
        <v>30</v>
      </c>
    </row>
    <row r="10" spans="2:10" ht="23.25">
      <c r="B10" s="1"/>
      <c r="C10" s="1"/>
      <c r="D10" s="259" t="s">
        <v>46</v>
      </c>
      <c r="E10" s="259"/>
      <c r="F10" s="43" t="s">
        <v>32</v>
      </c>
      <c r="G10" s="1" t="s">
        <v>39</v>
      </c>
      <c r="H10" s="1"/>
      <c r="I10" s="88">
        <v>23843307.02</v>
      </c>
      <c r="J10" s="39" t="s">
        <v>30</v>
      </c>
    </row>
    <row r="11" spans="2:10" ht="23.25">
      <c r="B11" s="1"/>
      <c r="C11" s="1" t="s">
        <v>40</v>
      </c>
      <c r="D11" s="1"/>
      <c r="E11" s="1"/>
      <c r="F11" s="1"/>
      <c r="G11" s="1"/>
      <c r="H11" s="1"/>
      <c r="I11" s="35"/>
      <c r="J11" s="39"/>
    </row>
    <row r="12" spans="2:10" ht="23.25">
      <c r="B12" s="1"/>
      <c r="C12" s="1"/>
      <c r="D12" s="1" t="s">
        <v>46</v>
      </c>
      <c r="E12" s="1"/>
      <c r="F12" s="43" t="s">
        <v>32</v>
      </c>
      <c r="G12" s="1" t="s">
        <v>41</v>
      </c>
      <c r="H12" s="1"/>
      <c r="I12" s="35">
        <v>963909.75</v>
      </c>
      <c r="J12" s="39" t="s">
        <v>30</v>
      </c>
    </row>
    <row r="13" spans="2:10" ht="23.25">
      <c r="B13" s="1"/>
      <c r="C13" s="1"/>
      <c r="D13" s="1" t="s">
        <v>46</v>
      </c>
      <c r="E13" s="1"/>
      <c r="F13" s="43" t="s">
        <v>32</v>
      </c>
      <c r="G13" s="1" t="s">
        <v>42</v>
      </c>
      <c r="H13" s="1"/>
      <c r="I13" s="35">
        <v>439750.55</v>
      </c>
      <c r="J13" s="39" t="s">
        <v>30</v>
      </c>
    </row>
    <row r="14" spans="2:10" ht="23.25">
      <c r="B14" s="1"/>
      <c r="C14" s="1"/>
      <c r="D14" s="1" t="s">
        <v>46</v>
      </c>
      <c r="E14" s="1"/>
      <c r="F14" s="43" t="s">
        <v>32</v>
      </c>
      <c r="G14" s="1" t="s">
        <v>507</v>
      </c>
      <c r="H14" s="1"/>
      <c r="I14" s="35">
        <v>652.21</v>
      </c>
      <c r="J14" s="39"/>
    </row>
    <row r="15" spans="2:10" ht="23.25">
      <c r="B15" s="1"/>
      <c r="C15" s="1"/>
      <c r="D15" s="1" t="s">
        <v>47</v>
      </c>
      <c r="E15" s="1"/>
      <c r="F15" s="43" t="s">
        <v>32</v>
      </c>
      <c r="G15" s="1" t="s">
        <v>43</v>
      </c>
      <c r="H15" s="1"/>
      <c r="I15" s="35">
        <v>5328702.99</v>
      </c>
      <c r="J15" s="39" t="s">
        <v>30</v>
      </c>
    </row>
    <row r="16" spans="2:10" ht="23.25">
      <c r="B16" s="1"/>
      <c r="C16" s="1" t="s">
        <v>44</v>
      </c>
      <c r="D16" s="1"/>
      <c r="E16" s="1"/>
      <c r="F16" s="1"/>
      <c r="G16" s="1"/>
      <c r="H16" s="1"/>
      <c r="I16" s="35"/>
      <c r="J16" s="39"/>
    </row>
    <row r="17" spans="2:10" ht="23.25">
      <c r="B17" s="1"/>
      <c r="C17" s="1"/>
      <c r="D17" s="1" t="s">
        <v>48</v>
      </c>
      <c r="E17" s="1"/>
      <c r="F17" s="43" t="s">
        <v>32</v>
      </c>
      <c r="G17" s="1" t="s">
        <v>196</v>
      </c>
      <c r="H17" s="1"/>
      <c r="I17" s="35">
        <v>9115115.26</v>
      </c>
      <c r="J17" s="39" t="s">
        <v>30</v>
      </c>
    </row>
    <row r="18" spans="2:10" ht="23.25">
      <c r="B18" s="1"/>
      <c r="C18" s="1"/>
      <c r="D18" s="1"/>
      <c r="E18" s="1"/>
      <c r="F18" s="1"/>
      <c r="G18" s="1"/>
      <c r="H18" s="1"/>
      <c r="I18" s="35"/>
      <c r="J18" s="39"/>
    </row>
    <row r="19" spans="2:10" ht="24" thickBot="1">
      <c r="B19" s="1"/>
      <c r="C19" s="1"/>
      <c r="D19" s="1"/>
      <c r="E19" s="38" t="s">
        <v>33</v>
      </c>
      <c r="F19" s="38"/>
      <c r="G19" s="38"/>
      <c r="H19" s="38"/>
      <c r="I19" s="40">
        <f>SUM(I9:I18)</f>
        <v>39691437.78</v>
      </c>
      <c r="J19" s="41" t="s">
        <v>30</v>
      </c>
    </row>
    <row r="20" spans="2:10" ht="24" thickTop="1">
      <c r="B20" s="1"/>
      <c r="C20" s="1"/>
      <c r="D20" s="1"/>
      <c r="E20" s="38"/>
      <c r="F20" s="38"/>
      <c r="G20" s="38"/>
      <c r="H20" s="38"/>
      <c r="I20" s="42"/>
      <c r="J20" s="38"/>
    </row>
    <row r="21" spans="2:10" ht="23.25">
      <c r="B21" s="1"/>
      <c r="C21" s="1"/>
      <c r="D21" s="1"/>
      <c r="E21" s="38"/>
      <c r="F21" s="38"/>
      <c r="G21" s="38"/>
      <c r="H21" s="38"/>
      <c r="I21" s="42"/>
      <c r="J21" s="38"/>
    </row>
    <row r="22" spans="2:10" ht="23.25">
      <c r="B22" s="38"/>
      <c r="C22" s="1"/>
      <c r="D22" s="1"/>
      <c r="E22" s="1"/>
      <c r="F22" s="38"/>
      <c r="G22" s="38"/>
      <c r="H22" s="38"/>
      <c r="I22" s="38"/>
      <c r="J22" s="38"/>
    </row>
    <row r="23" spans="2:10" ht="30.75" customHeight="1">
      <c r="B23" s="258"/>
      <c r="C23" s="258"/>
      <c r="D23" s="258"/>
      <c r="E23" s="258"/>
      <c r="F23" s="1"/>
      <c r="G23" s="1"/>
      <c r="H23" s="1"/>
      <c r="I23" s="1"/>
      <c r="J23" s="1"/>
    </row>
    <row r="24" spans="2:10" ht="30.75" customHeight="1">
      <c r="B24" s="43"/>
      <c r="C24" s="1"/>
      <c r="D24" s="1"/>
      <c r="E24" s="1"/>
      <c r="F24" s="1"/>
      <c r="G24" s="1"/>
      <c r="H24" s="1"/>
      <c r="I24" s="1"/>
      <c r="J24" s="1"/>
    </row>
    <row r="25" spans="2:10" ht="23.25">
      <c r="B25" s="258"/>
      <c r="C25" s="258"/>
      <c r="D25" s="258"/>
      <c r="E25" s="258"/>
      <c r="F25" s="1"/>
      <c r="G25" s="1"/>
      <c r="H25" s="1"/>
      <c r="I25" s="1"/>
      <c r="J25" s="1"/>
    </row>
    <row r="26" spans="2:10" ht="23.25">
      <c r="B26" s="258"/>
      <c r="C26" s="258"/>
      <c r="D26" s="258"/>
      <c r="E26" s="258"/>
      <c r="F26" s="1"/>
      <c r="G26" s="1"/>
      <c r="H26" s="1"/>
      <c r="I26" s="1"/>
      <c r="J26" s="1"/>
    </row>
    <row r="27" spans="2:10" ht="23.25">
      <c r="B27" s="1"/>
      <c r="C27" s="1"/>
      <c r="D27" s="1"/>
      <c r="E27" s="1"/>
      <c r="F27" s="1"/>
      <c r="G27" s="1"/>
      <c r="H27" s="1"/>
      <c r="I27" s="1"/>
      <c r="J27" s="1"/>
    </row>
    <row r="28" spans="2:10" ht="23.25">
      <c r="B28" s="258"/>
      <c r="C28" s="258"/>
      <c r="D28" s="258"/>
      <c r="E28" s="258"/>
      <c r="F28" s="1"/>
      <c r="G28" s="258"/>
      <c r="H28" s="258"/>
      <c r="I28" s="258"/>
      <c r="J28" s="258"/>
    </row>
    <row r="29" spans="2:10" ht="23.25">
      <c r="B29" s="39"/>
      <c r="C29" s="1"/>
      <c r="D29" s="1"/>
      <c r="E29" s="1"/>
      <c r="F29" s="1"/>
      <c r="G29" s="39"/>
      <c r="H29" s="1"/>
      <c r="I29" s="1"/>
      <c r="J29" s="1"/>
    </row>
    <row r="30" spans="2:10" ht="23.25">
      <c r="B30" s="258"/>
      <c r="C30" s="258"/>
      <c r="D30" s="258"/>
      <c r="E30" s="258"/>
      <c r="F30" s="1"/>
      <c r="G30" s="258"/>
      <c r="H30" s="258"/>
      <c r="I30" s="258"/>
      <c r="J30" s="258"/>
    </row>
    <row r="31" spans="2:10" ht="23.25">
      <c r="B31" s="258"/>
      <c r="C31" s="258"/>
      <c r="D31" s="258"/>
      <c r="E31" s="258"/>
      <c r="F31" s="1"/>
      <c r="G31" s="258"/>
      <c r="H31" s="258"/>
      <c r="I31" s="258"/>
      <c r="J31" s="258"/>
    </row>
    <row r="32" spans="2:11" ht="23.25">
      <c r="B32" s="1"/>
      <c r="C32" s="1"/>
      <c r="D32" s="1"/>
      <c r="E32" s="1"/>
      <c r="F32" s="1"/>
      <c r="G32" s="258"/>
      <c r="H32" s="258"/>
      <c r="I32" s="258"/>
      <c r="J32" s="258"/>
      <c r="K32" s="1"/>
    </row>
    <row r="33" spans="2:11" ht="23.25"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15">
    <mergeCell ref="G32:J32"/>
    <mergeCell ref="D10:E10"/>
    <mergeCell ref="D9:E9"/>
    <mergeCell ref="G28:J28"/>
    <mergeCell ref="B30:E30"/>
    <mergeCell ref="G30:J30"/>
    <mergeCell ref="B26:E26"/>
    <mergeCell ref="B31:E31"/>
    <mergeCell ref="G31:J31"/>
    <mergeCell ref="B23:E23"/>
    <mergeCell ref="B25:E25"/>
    <mergeCell ref="B28:E28"/>
    <mergeCell ref="A1:J1"/>
    <mergeCell ref="A2:J2"/>
    <mergeCell ref="A3:J3"/>
  </mergeCells>
  <printOptions/>
  <pageMargins left="0.58" right="0.43" top="0.52" bottom="0.8" header="0.2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216"/>
  <sheetViews>
    <sheetView view="pageBreakPreview" zoomScale="110" zoomScaleNormal="120" zoomScaleSheetLayoutView="110" zoomScalePageLayoutView="0" workbookViewId="0" topLeftCell="A125">
      <selection activeCell="I137" sqref="I137"/>
    </sheetView>
  </sheetViews>
  <sheetFormatPr defaultColWidth="9.140625" defaultRowHeight="12.75"/>
  <cols>
    <col min="1" max="1" width="15.00390625" style="112" customWidth="1"/>
    <col min="2" max="15" width="8.7109375" style="112" customWidth="1"/>
    <col min="16" max="16384" width="9.140625" style="112" customWidth="1"/>
  </cols>
  <sheetData>
    <row r="1" spans="1:21" ht="18">
      <c r="A1" s="290" t="s">
        <v>581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54"/>
      <c r="Q1" s="254"/>
      <c r="R1" s="254"/>
      <c r="S1" s="254"/>
      <c r="T1" s="254"/>
      <c r="U1" s="254"/>
    </row>
    <row r="2" spans="1:21" ht="18">
      <c r="A2" s="290" t="s">
        <v>582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54"/>
      <c r="Q2" s="254"/>
      <c r="R2" s="254"/>
      <c r="S2" s="254"/>
      <c r="T2" s="254"/>
      <c r="U2" s="254"/>
    </row>
    <row r="3" spans="1:21" ht="18">
      <c r="A3" s="290" t="s">
        <v>583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54"/>
      <c r="Q3" s="254"/>
      <c r="R3" s="254"/>
      <c r="S3" s="254"/>
      <c r="T3" s="254"/>
      <c r="U3" s="254"/>
    </row>
    <row r="4" spans="1:21" ht="18">
      <c r="A4" s="290" t="s">
        <v>584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54"/>
      <c r="Q4" s="254"/>
      <c r="R4" s="254"/>
      <c r="S4" s="254"/>
      <c r="T4" s="254"/>
      <c r="U4" s="254"/>
    </row>
    <row r="5" spans="1:21" ht="18">
      <c r="A5" s="291" t="s">
        <v>585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55"/>
      <c r="Q5" s="255"/>
      <c r="R5" s="255"/>
      <c r="S5" s="255"/>
      <c r="T5" s="255"/>
      <c r="U5" s="255"/>
    </row>
    <row r="6" spans="1:15" ht="18">
      <c r="A6" s="256" t="s">
        <v>586</v>
      </c>
      <c r="B6" s="246" t="s">
        <v>409</v>
      </c>
      <c r="C6" s="246" t="s">
        <v>557</v>
      </c>
      <c r="D6" s="246" t="s">
        <v>558</v>
      </c>
      <c r="E6" s="246" t="s">
        <v>559</v>
      </c>
      <c r="F6" s="246" t="s">
        <v>560</v>
      </c>
      <c r="G6" s="246" t="s">
        <v>78</v>
      </c>
      <c r="H6" s="247" t="s">
        <v>561</v>
      </c>
      <c r="I6" s="247" t="s">
        <v>562</v>
      </c>
      <c r="J6" s="247" t="s">
        <v>563</v>
      </c>
      <c r="K6" s="247" t="s">
        <v>327</v>
      </c>
      <c r="L6" s="246" t="s">
        <v>564</v>
      </c>
      <c r="M6" s="246" t="s">
        <v>335</v>
      </c>
      <c r="N6" s="246" t="s">
        <v>84</v>
      </c>
      <c r="O6" s="246" t="s">
        <v>74</v>
      </c>
    </row>
    <row r="7" spans="1:15" ht="18">
      <c r="A7" s="248"/>
      <c r="B7" s="249" t="s">
        <v>566</v>
      </c>
      <c r="C7" s="249" t="s">
        <v>567</v>
      </c>
      <c r="D7" s="249" t="s">
        <v>568</v>
      </c>
      <c r="E7" s="249" t="s">
        <v>569</v>
      </c>
      <c r="F7" s="249" t="s">
        <v>570</v>
      </c>
      <c r="G7" s="249" t="s">
        <v>571</v>
      </c>
      <c r="H7" s="249" t="s">
        <v>572</v>
      </c>
      <c r="I7" s="249" t="s">
        <v>573</v>
      </c>
      <c r="J7" s="249" t="s">
        <v>574</v>
      </c>
      <c r="K7" s="249" t="s">
        <v>575</v>
      </c>
      <c r="L7" s="249" t="s">
        <v>576</v>
      </c>
      <c r="M7" s="249" t="s">
        <v>577</v>
      </c>
      <c r="N7" s="249" t="s">
        <v>578</v>
      </c>
      <c r="O7" s="249" t="s">
        <v>579</v>
      </c>
    </row>
    <row r="8" spans="1:15" ht="18">
      <c r="A8" s="154" t="s">
        <v>74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250"/>
      <c r="N8" s="250"/>
      <c r="O8" s="250"/>
    </row>
    <row r="9" spans="1:15" ht="18">
      <c r="A9" s="118" t="s">
        <v>253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59"/>
      <c r="M9" s="119"/>
      <c r="N9" s="119"/>
      <c r="O9" s="119"/>
    </row>
    <row r="10" spans="1:15" ht="18">
      <c r="A10" s="118" t="s">
        <v>551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59"/>
      <c r="M10" s="119"/>
      <c r="N10" s="119"/>
      <c r="O10" s="119"/>
    </row>
    <row r="11" spans="1:15" ht="18">
      <c r="A11" s="118" t="s">
        <v>552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59"/>
      <c r="M11" s="119"/>
      <c r="N11" s="119"/>
      <c r="O11" s="119"/>
    </row>
    <row r="12" spans="1:15" ht="18">
      <c r="A12" s="118" t="s">
        <v>70</v>
      </c>
      <c r="B12" s="119"/>
      <c r="C12" s="119"/>
      <c r="D12" s="119"/>
      <c r="E12" s="119"/>
      <c r="F12" s="119">
        <v>520800</v>
      </c>
      <c r="G12" s="119"/>
      <c r="H12" s="119"/>
      <c r="I12" s="119"/>
      <c r="J12" s="119"/>
      <c r="K12" s="119"/>
      <c r="L12" s="159"/>
      <c r="M12" s="119"/>
      <c r="N12" s="119"/>
      <c r="O12" s="119"/>
    </row>
    <row r="13" spans="1:15" ht="18">
      <c r="A13" s="118" t="s">
        <v>553</v>
      </c>
      <c r="B13" s="119"/>
      <c r="C13" s="119"/>
      <c r="D13" s="119"/>
      <c r="E13" s="119"/>
      <c r="F13" s="119">
        <v>-520800</v>
      </c>
      <c r="G13" s="119"/>
      <c r="H13" s="119"/>
      <c r="I13" s="119"/>
      <c r="J13" s="119"/>
      <c r="K13" s="119"/>
      <c r="L13" s="159"/>
      <c r="M13" s="119"/>
      <c r="N13" s="119"/>
      <c r="O13" s="119"/>
    </row>
    <row r="14" spans="1:15" ht="18">
      <c r="A14" s="118" t="s">
        <v>501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59"/>
      <c r="M14" s="119"/>
      <c r="N14" s="119"/>
      <c r="O14" s="119"/>
    </row>
    <row r="15" spans="1:15" ht="18">
      <c r="A15" s="118" t="s">
        <v>65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59"/>
      <c r="M15" s="119"/>
      <c r="N15" s="119"/>
      <c r="O15" s="119"/>
    </row>
    <row r="16" spans="1:15" ht="18">
      <c r="A16" s="118" t="s">
        <v>554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59"/>
      <c r="M16" s="119"/>
      <c r="N16" s="119"/>
      <c r="O16" s="119"/>
    </row>
    <row r="17" spans="1:15" ht="18">
      <c r="A17" s="118" t="s">
        <v>73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59"/>
      <c r="M17" s="119"/>
      <c r="N17" s="119"/>
      <c r="O17" s="119"/>
    </row>
    <row r="18" spans="1:15" ht="18">
      <c r="A18" s="160" t="s">
        <v>550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251"/>
      <c r="M18" s="161"/>
      <c r="N18" s="161"/>
      <c r="O18" s="161"/>
    </row>
    <row r="19" spans="1:15" ht="18.75" thickBot="1">
      <c r="A19" s="252" t="s">
        <v>587</v>
      </c>
      <c r="B19" s="253">
        <f>SUM(B8:B18)</f>
        <v>0</v>
      </c>
      <c r="C19" s="253">
        <f aca="true" t="shared" si="0" ref="C19:O19">SUM(C8:C18)</f>
        <v>0</v>
      </c>
      <c r="D19" s="253">
        <f t="shared" si="0"/>
        <v>0</v>
      </c>
      <c r="E19" s="253">
        <f t="shared" si="0"/>
        <v>0</v>
      </c>
      <c r="F19" s="253">
        <f t="shared" si="0"/>
        <v>0</v>
      </c>
      <c r="G19" s="253">
        <f t="shared" si="0"/>
        <v>0</v>
      </c>
      <c r="H19" s="253">
        <f t="shared" si="0"/>
        <v>0</v>
      </c>
      <c r="I19" s="253">
        <f t="shared" si="0"/>
        <v>0</v>
      </c>
      <c r="J19" s="253">
        <f t="shared" si="0"/>
        <v>0</v>
      </c>
      <c r="K19" s="253">
        <f t="shared" si="0"/>
        <v>0</v>
      </c>
      <c r="L19" s="253">
        <f t="shared" si="0"/>
        <v>0</v>
      </c>
      <c r="M19" s="253">
        <f t="shared" si="0"/>
        <v>0</v>
      </c>
      <c r="N19" s="253">
        <f t="shared" si="0"/>
        <v>0</v>
      </c>
      <c r="O19" s="253">
        <f t="shared" si="0"/>
        <v>0</v>
      </c>
    </row>
    <row r="20" spans="2:15" ht="18.75" thickTop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9" spans="1:15" ht="18">
      <c r="A29" s="290" t="s">
        <v>581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</row>
    <row r="30" spans="1:15" ht="18">
      <c r="A30" s="290" t="s">
        <v>582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</row>
    <row r="31" spans="1:15" ht="18">
      <c r="A31" s="290" t="s">
        <v>583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</row>
    <row r="32" spans="1:15" ht="18">
      <c r="A32" s="290" t="s">
        <v>584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</row>
    <row r="33" spans="1:15" ht="18">
      <c r="A33" s="291" t="s">
        <v>585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</row>
    <row r="34" spans="1:15" ht="18">
      <c r="A34" s="256" t="s">
        <v>586</v>
      </c>
      <c r="B34" s="246" t="s">
        <v>409</v>
      </c>
      <c r="C34" s="246" t="s">
        <v>557</v>
      </c>
      <c r="D34" s="246" t="s">
        <v>558</v>
      </c>
      <c r="E34" s="246" t="s">
        <v>559</v>
      </c>
      <c r="F34" s="246" t="s">
        <v>560</v>
      </c>
      <c r="G34" s="246" t="s">
        <v>78</v>
      </c>
      <c r="H34" s="247" t="s">
        <v>561</v>
      </c>
      <c r="I34" s="247" t="s">
        <v>562</v>
      </c>
      <c r="J34" s="247" t="s">
        <v>563</v>
      </c>
      <c r="K34" s="247" t="s">
        <v>327</v>
      </c>
      <c r="L34" s="246" t="s">
        <v>564</v>
      </c>
      <c r="M34" s="246" t="s">
        <v>335</v>
      </c>
      <c r="N34" s="246" t="s">
        <v>84</v>
      </c>
      <c r="O34" s="246" t="s">
        <v>74</v>
      </c>
    </row>
    <row r="35" spans="1:15" ht="18">
      <c r="A35" s="248"/>
      <c r="B35" s="249" t="s">
        <v>566</v>
      </c>
      <c r="C35" s="249" t="s">
        <v>567</v>
      </c>
      <c r="D35" s="249" t="s">
        <v>568</v>
      </c>
      <c r="E35" s="249" t="s">
        <v>569</v>
      </c>
      <c r="F35" s="249" t="s">
        <v>570</v>
      </c>
      <c r="G35" s="249" t="s">
        <v>571</v>
      </c>
      <c r="H35" s="249" t="s">
        <v>572</v>
      </c>
      <c r="I35" s="249" t="s">
        <v>573</v>
      </c>
      <c r="J35" s="249" t="s">
        <v>574</v>
      </c>
      <c r="K35" s="249" t="s">
        <v>575</v>
      </c>
      <c r="L35" s="249" t="s">
        <v>576</v>
      </c>
      <c r="M35" s="249" t="s">
        <v>577</v>
      </c>
      <c r="N35" s="249" t="s">
        <v>578</v>
      </c>
      <c r="O35" s="249" t="s">
        <v>579</v>
      </c>
    </row>
    <row r="36" spans="1:15" ht="18">
      <c r="A36" s="154" t="s">
        <v>74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250"/>
      <c r="N36" s="250"/>
      <c r="O36" s="250"/>
    </row>
    <row r="37" spans="1:15" ht="18">
      <c r="A37" s="118" t="s">
        <v>253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59"/>
      <c r="M37" s="119"/>
      <c r="N37" s="119"/>
      <c r="O37" s="119"/>
    </row>
    <row r="38" spans="1:15" ht="18">
      <c r="A38" s="118" t="s">
        <v>551</v>
      </c>
      <c r="B38" s="119"/>
      <c r="C38" s="119"/>
      <c r="D38" s="119"/>
      <c r="E38" s="119">
        <v>-160000</v>
      </c>
      <c r="F38" s="119"/>
      <c r="G38" s="119"/>
      <c r="H38" s="119"/>
      <c r="I38" s="119"/>
      <c r="J38" s="119"/>
      <c r="K38" s="119"/>
      <c r="L38" s="159"/>
      <c r="M38" s="119"/>
      <c r="N38" s="119"/>
      <c r="O38" s="119"/>
    </row>
    <row r="39" spans="1:15" ht="18">
      <c r="A39" s="118" t="s">
        <v>551</v>
      </c>
      <c r="B39" s="119"/>
      <c r="C39" s="119"/>
      <c r="D39" s="119"/>
      <c r="E39" s="119">
        <v>160000</v>
      </c>
      <c r="F39" s="119"/>
      <c r="G39" s="119"/>
      <c r="H39" s="119"/>
      <c r="I39" s="119"/>
      <c r="J39" s="119"/>
      <c r="K39" s="119"/>
      <c r="L39" s="159"/>
      <c r="M39" s="119"/>
      <c r="N39" s="119"/>
      <c r="O39" s="119"/>
    </row>
    <row r="40" spans="1:15" ht="18">
      <c r="A40" s="118" t="s">
        <v>552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59"/>
      <c r="M40" s="119"/>
      <c r="N40" s="119"/>
      <c r="O40" s="119"/>
    </row>
    <row r="41" spans="1:15" ht="18">
      <c r="A41" s="118" t="s">
        <v>70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59"/>
      <c r="M41" s="119"/>
      <c r="N41" s="119"/>
      <c r="O41" s="119"/>
    </row>
    <row r="42" spans="1:15" ht="18">
      <c r="A42" s="118" t="s">
        <v>553</v>
      </c>
      <c r="B42" s="119">
        <v>-34000</v>
      </c>
      <c r="C42" s="119"/>
      <c r="D42" s="119"/>
      <c r="E42" s="119">
        <v>-6000</v>
      </c>
      <c r="F42" s="119"/>
      <c r="G42" s="119"/>
      <c r="H42" s="119"/>
      <c r="I42" s="119"/>
      <c r="J42" s="119"/>
      <c r="K42" s="119"/>
      <c r="L42" s="159"/>
      <c r="M42" s="119"/>
      <c r="N42" s="119"/>
      <c r="O42" s="119"/>
    </row>
    <row r="43" spans="1:15" ht="18">
      <c r="A43" s="118" t="s">
        <v>553</v>
      </c>
      <c r="B43" s="119"/>
      <c r="C43" s="119"/>
      <c r="D43" s="119"/>
      <c r="E43" s="119">
        <v>6000</v>
      </c>
      <c r="F43" s="119"/>
      <c r="G43" s="119"/>
      <c r="H43" s="119"/>
      <c r="I43" s="119"/>
      <c r="J43" s="119"/>
      <c r="K43" s="119"/>
      <c r="L43" s="159"/>
      <c r="M43" s="119"/>
      <c r="N43" s="119"/>
      <c r="O43" s="119"/>
    </row>
    <row r="44" spans="1:15" ht="18">
      <c r="A44" s="118" t="s">
        <v>553</v>
      </c>
      <c r="B44" s="119"/>
      <c r="C44" s="119"/>
      <c r="D44" s="119"/>
      <c r="E44" s="119">
        <v>34000</v>
      </c>
      <c r="F44" s="119"/>
      <c r="G44" s="119"/>
      <c r="H44" s="119"/>
      <c r="I44" s="119"/>
      <c r="J44" s="119"/>
      <c r="K44" s="119"/>
      <c r="L44" s="159"/>
      <c r="M44" s="119"/>
      <c r="N44" s="119"/>
      <c r="O44" s="119"/>
    </row>
    <row r="45" spans="1:15" ht="18">
      <c r="A45" s="118" t="s">
        <v>501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59"/>
      <c r="M45" s="119"/>
      <c r="N45" s="119"/>
      <c r="O45" s="119"/>
    </row>
    <row r="46" spans="1:15" ht="18">
      <c r="A46" s="118" t="s">
        <v>65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59"/>
      <c r="M46" s="119"/>
      <c r="N46" s="119"/>
      <c r="O46" s="119"/>
    </row>
    <row r="47" spans="1:15" ht="18">
      <c r="A47" s="118" t="s">
        <v>554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59"/>
      <c r="M47" s="119"/>
      <c r="N47" s="119"/>
      <c r="O47" s="119"/>
    </row>
    <row r="48" spans="1:15" ht="18">
      <c r="A48" s="118" t="s">
        <v>73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59"/>
      <c r="M48" s="119"/>
      <c r="N48" s="119"/>
      <c r="O48" s="119"/>
    </row>
    <row r="49" spans="1:15" ht="18">
      <c r="A49" s="160" t="s">
        <v>550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251"/>
      <c r="M49" s="161"/>
      <c r="N49" s="161"/>
      <c r="O49" s="161"/>
    </row>
    <row r="50" spans="1:15" ht="18.75" thickBot="1">
      <c r="A50" s="252" t="s">
        <v>588</v>
      </c>
      <c r="B50" s="253">
        <f>SUM(B36:B49)</f>
        <v>-34000</v>
      </c>
      <c r="C50" s="253">
        <f aca="true" t="shared" si="1" ref="C50:O50">SUM(C36:C49)</f>
        <v>0</v>
      </c>
      <c r="D50" s="253">
        <f t="shared" si="1"/>
        <v>0</v>
      </c>
      <c r="E50" s="253">
        <f t="shared" si="1"/>
        <v>34000</v>
      </c>
      <c r="F50" s="253">
        <f t="shared" si="1"/>
        <v>0</v>
      </c>
      <c r="G50" s="253">
        <f t="shared" si="1"/>
        <v>0</v>
      </c>
      <c r="H50" s="253">
        <f t="shared" si="1"/>
        <v>0</v>
      </c>
      <c r="I50" s="253">
        <f t="shared" si="1"/>
        <v>0</v>
      </c>
      <c r="J50" s="253">
        <f t="shared" si="1"/>
        <v>0</v>
      </c>
      <c r="K50" s="253">
        <f t="shared" si="1"/>
        <v>0</v>
      </c>
      <c r="L50" s="253">
        <f t="shared" si="1"/>
        <v>0</v>
      </c>
      <c r="M50" s="253">
        <f t="shared" si="1"/>
        <v>0</v>
      </c>
      <c r="N50" s="253">
        <f t="shared" si="1"/>
        <v>0</v>
      </c>
      <c r="O50" s="253">
        <f t="shared" si="1"/>
        <v>0</v>
      </c>
    </row>
    <row r="51" spans="2:15" ht="18.75" thickTop="1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7" spans="1:15" ht="18">
      <c r="A57" s="290" t="s">
        <v>581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</row>
    <row r="58" spans="1:15" ht="18">
      <c r="A58" s="290" t="s">
        <v>582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</row>
    <row r="59" spans="1:15" ht="18">
      <c r="A59" s="290" t="s">
        <v>583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</row>
    <row r="60" spans="1:15" ht="18">
      <c r="A60" s="290" t="s">
        <v>584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</row>
    <row r="61" spans="1:15" ht="18">
      <c r="A61" s="291" t="s">
        <v>585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</row>
    <row r="62" spans="1:15" ht="18">
      <c r="A62" s="256" t="s">
        <v>586</v>
      </c>
      <c r="B62" s="246" t="s">
        <v>409</v>
      </c>
      <c r="C62" s="246" t="s">
        <v>557</v>
      </c>
      <c r="D62" s="246" t="s">
        <v>558</v>
      </c>
      <c r="E62" s="246" t="s">
        <v>559</v>
      </c>
      <c r="F62" s="246" t="s">
        <v>560</v>
      </c>
      <c r="G62" s="246" t="s">
        <v>78</v>
      </c>
      <c r="H62" s="247" t="s">
        <v>561</v>
      </c>
      <c r="I62" s="247" t="s">
        <v>562</v>
      </c>
      <c r="J62" s="247" t="s">
        <v>563</v>
      </c>
      <c r="K62" s="247" t="s">
        <v>327</v>
      </c>
      <c r="L62" s="246" t="s">
        <v>564</v>
      </c>
      <c r="M62" s="246" t="s">
        <v>335</v>
      </c>
      <c r="N62" s="246" t="s">
        <v>84</v>
      </c>
      <c r="O62" s="246" t="s">
        <v>74</v>
      </c>
    </row>
    <row r="63" spans="1:15" ht="18">
      <c r="A63" s="248"/>
      <c r="B63" s="249" t="s">
        <v>566</v>
      </c>
      <c r="C63" s="249" t="s">
        <v>567</v>
      </c>
      <c r="D63" s="249" t="s">
        <v>568</v>
      </c>
      <c r="E63" s="249" t="s">
        <v>569</v>
      </c>
      <c r="F63" s="249" t="s">
        <v>570</v>
      </c>
      <c r="G63" s="249" t="s">
        <v>571</v>
      </c>
      <c r="H63" s="249" t="s">
        <v>572</v>
      </c>
      <c r="I63" s="249" t="s">
        <v>573</v>
      </c>
      <c r="J63" s="249" t="s">
        <v>574</v>
      </c>
      <c r="K63" s="249" t="s">
        <v>575</v>
      </c>
      <c r="L63" s="249" t="s">
        <v>576</v>
      </c>
      <c r="M63" s="249" t="s">
        <v>577</v>
      </c>
      <c r="N63" s="249" t="s">
        <v>578</v>
      </c>
      <c r="O63" s="249" t="s">
        <v>579</v>
      </c>
    </row>
    <row r="64" spans="1:15" ht="18">
      <c r="A64" s="154" t="s">
        <v>74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250"/>
      <c r="N64" s="250"/>
      <c r="O64" s="250"/>
    </row>
    <row r="65" spans="1:15" ht="18">
      <c r="A65" s="118" t="s">
        <v>253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59"/>
      <c r="M65" s="119"/>
      <c r="N65" s="119"/>
      <c r="O65" s="119"/>
    </row>
    <row r="66" spans="1:15" ht="18">
      <c r="A66" s="118" t="s">
        <v>551</v>
      </c>
      <c r="B66" s="119"/>
      <c r="C66" s="119"/>
      <c r="D66" s="119">
        <v>9000</v>
      </c>
      <c r="E66" s="119"/>
      <c r="F66" s="119"/>
      <c r="G66" s="119"/>
      <c r="H66" s="119"/>
      <c r="I66" s="119"/>
      <c r="J66" s="119"/>
      <c r="K66" s="119"/>
      <c r="L66" s="159"/>
      <c r="M66" s="119"/>
      <c r="N66" s="119"/>
      <c r="O66" s="119"/>
    </row>
    <row r="67" spans="1:15" ht="18">
      <c r="A67" s="118" t="s">
        <v>552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59"/>
      <c r="M67" s="119"/>
      <c r="N67" s="119"/>
      <c r="O67" s="119"/>
    </row>
    <row r="68" spans="1:15" ht="18">
      <c r="A68" s="118" t="s">
        <v>70</v>
      </c>
      <c r="B68" s="119"/>
      <c r="C68" s="119"/>
      <c r="D68" s="119">
        <v>-9000</v>
      </c>
      <c r="E68" s="119"/>
      <c r="F68" s="119"/>
      <c r="G68" s="119"/>
      <c r="H68" s="119"/>
      <c r="I68" s="119"/>
      <c r="J68" s="119"/>
      <c r="K68" s="119"/>
      <c r="L68" s="159"/>
      <c r="M68" s="119"/>
      <c r="N68" s="119"/>
      <c r="O68" s="119"/>
    </row>
    <row r="69" spans="1:15" ht="18">
      <c r="A69" s="118" t="s">
        <v>553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59"/>
      <c r="M69" s="119"/>
      <c r="N69" s="119"/>
      <c r="O69" s="119"/>
    </row>
    <row r="70" spans="1:15" ht="18">
      <c r="A70" s="118" t="s">
        <v>501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59"/>
      <c r="M70" s="119"/>
      <c r="N70" s="119"/>
      <c r="O70" s="119"/>
    </row>
    <row r="71" spans="1:15" ht="18">
      <c r="A71" s="118" t="s">
        <v>65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59"/>
      <c r="M71" s="119"/>
      <c r="N71" s="119"/>
      <c r="O71" s="119"/>
    </row>
    <row r="72" spans="1:15" ht="18">
      <c r="A72" s="118" t="s">
        <v>554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59"/>
      <c r="M72" s="119"/>
      <c r="N72" s="119"/>
      <c r="O72" s="119"/>
    </row>
    <row r="73" spans="1:15" ht="18">
      <c r="A73" s="118" t="s">
        <v>73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59"/>
      <c r="M73" s="119"/>
      <c r="N73" s="119"/>
      <c r="O73" s="119"/>
    </row>
    <row r="74" spans="1:15" ht="18">
      <c r="A74" s="160" t="s">
        <v>550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251"/>
      <c r="M74" s="161"/>
      <c r="N74" s="161"/>
      <c r="O74" s="161"/>
    </row>
    <row r="75" spans="1:15" ht="18.75" thickBot="1">
      <c r="A75" s="252" t="s">
        <v>589</v>
      </c>
      <c r="B75" s="253">
        <f>SUM(B64:B74)</f>
        <v>0</v>
      </c>
      <c r="C75" s="253">
        <f aca="true" t="shared" si="2" ref="C75:O75">SUM(C64:C74)</f>
        <v>0</v>
      </c>
      <c r="D75" s="253">
        <f t="shared" si="2"/>
        <v>0</v>
      </c>
      <c r="E75" s="253">
        <f t="shared" si="2"/>
        <v>0</v>
      </c>
      <c r="F75" s="253">
        <f t="shared" si="2"/>
        <v>0</v>
      </c>
      <c r="G75" s="253">
        <f t="shared" si="2"/>
        <v>0</v>
      </c>
      <c r="H75" s="253">
        <f t="shared" si="2"/>
        <v>0</v>
      </c>
      <c r="I75" s="253">
        <f t="shared" si="2"/>
        <v>0</v>
      </c>
      <c r="J75" s="253">
        <f t="shared" si="2"/>
        <v>0</v>
      </c>
      <c r="K75" s="253">
        <f t="shared" si="2"/>
        <v>0</v>
      </c>
      <c r="L75" s="253">
        <f t="shared" si="2"/>
        <v>0</v>
      </c>
      <c r="M75" s="253">
        <f t="shared" si="2"/>
        <v>0</v>
      </c>
      <c r="N75" s="253">
        <f t="shared" si="2"/>
        <v>0</v>
      </c>
      <c r="O75" s="253">
        <f t="shared" si="2"/>
        <v>0</v>
      </c>
    </row>
    <row r="76" ht="18.75" thickTop="1"/>
    <row r="85" spans="1:15" ht="18">
      <c r="A85" s="290" t="s">
        <v>581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</row>
    <row r="86" spans="1:15" ht="18">
      <c r="A86" s="290" t="s">
        <v>582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</row>
    <row r="87" spans="1:15" ht="18">
      <c r="A87" s="290" t="s">
        <v>583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</row>
    <row r="88" spans="1:15" ht="18">
      <c r="A88" s="290" t="s">
        <v>584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</row>
    <row r="89" spans="1:15" ht="18">
      <c r="A89" s="291" t="s">
        <v>585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</row>
    <row r="90" spans="1:15" ht="18">
      <c r="A90" s="256" t="s">
        <v>586</v>
      </c>
      <c r="B90" s="246" t="s">
        <v>409</v>
      </c>
      <c r="C90" s="246" t="s">
        <v>557</v>
      </c>
      <c r="D90" s="246" t="s">
        <v>558</v>
      </c>
      <c r="E90" s="246" t="s">
        <v>559</v>
      </c>
      <c r="F90" s="246" t="s">
        <v>560</v>
      </c>
      <c r="G90" s="246" t="s">
        <v>78</v>
      </c>
      <c r="H90" s="247" t="s">
        <v>561</v>
      </c>
      <c r="I90" s="247" t="s">
        <v>562</v>
      </c>
      <c r="J90" s="247" t="s">
        <v>563</v>
      </c>
      <c r="K90" s="247" t="s">
        <v>327</v>
      </c>
      <c r="L90" s="246" t="s">
        <v>564</v>
      </c>
      <c r="M90" s="246" t="s">
        <v>335</v>
      </c>
      <c r="N90" s="246" t="s">
        <v>84</v>
      </c>
      <c r="O90" s="246" t="s">
        <v>74</v>
      </c>
    </row>
    <row r="91" spans="1:15" ht="18">
      <c r="A91" s="248"/>
      <c r="B91" s="249" t="s">
        <v>566</v>
      </c>
      <c r="C91" s="249" t="s">
        <v>567</v>
      </c>
      <c r="D91" s="249" t="s">
        <v>568</v>
      </c>
      <c r="E91" s="249" t="s">
        <v>569</v>
      </c>
      <c r="F91" s="249" t="s">
        <v>570</v>
      </c>
      <c r="G91" s="249" t="s">
        <v>571</v>
      </c>
      <c r="H91" s="249" t="s">
        <v>572</v>
      </c>
      <c r="I91" s="249" t="s">
        <v>573</v>
      </c>
      <c r="J91" s="249" t="s">
        <v>574</v>
      </c>
      <c r="K91" s="249" t="s">
        <v>575</v>
      </c>
      <c r="L91" s="249" t="s">
        <v>576</v>
      </c>
      <c r="M91" s="249" t="s">
        <v>577</v>
      </c>
      <c r="N91" s="249" t="s">
        <v>578</v>
      </c>
      <c r="O91" s="249" t="s">
        <v>579</v>
      </c>
    </row>
    <row r="92" spans="1:15" ht="18">
      <c r="A92" s="154" t="s">
        <v>74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250"/>
      <c r="N92" s="250"/>
      <c r="O92" s="250"/>
    </row>
    <row r="93" spans="1:15" ht="18">
      <c r="A93" s="118" t="s">
        <v>253</v>
      </c>
      <c r="B93" s="119">
        <v>-12600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59"/>
      <c r="M93" s="119"/>
      <c r="N93" s="119"/>
      <c r="O93" s="119"/>
    </row>
    <row r="94" spans="1:15" ht="18">
      <c r="A94" s="118" t="s">
        <v>253</v>
      </c>
      <c r="B94" s="119">
        <v>-12600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59"/>
      <c r="M94" s="119"/>
      <c r="N94" s="119"/>
      <c r="O94" s="119"/>
    </row>
    <row r="95" spans="1:15" ht="18">
      <c r="A95" s="118" t="s">
        <v>253</v>
      </c>
      <c r="B95" s="119">
        <v>-1900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59"/>
      <c r="M95" s="119"/>
      <c r="N95" s="119"/>
      <c r="O95" s="119"/>
    </row>
    <row r="96" spans="1:15" ht="18">
      <c r="A96" s="118" t="s">
        <v>253</v>
      </c>
      <c r="B96" s="119">
        <v>-26740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59"/>
      <c r="M96" s="119"/>
      <c r="N96" s="119"/>
      <c r="O96" s="119"/>
    </row>
    <row r="97" spans="1:15" ht="18">
      <c r="A97" s="118" t="s">
        <v>551</v>
      </c>
      <c r="B97" s="119">
        <v>12600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59"/>
      <c r="M97" s="119"/>
      <c r="N97" s="119"/>
      <c r="O97" s="119"/>
    </row>
    <row r="98" spans="1:15" ht="18">
      <c r="A98" s="118" t="s">
        <v>551</v>
      </c>
      <c r="B98" s="119">
        <v>12600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59"/>
      <c r="M98" s="119"/>
      <c r="N98" s="119"/>
      <c r="O98" s="119"/>
    </row>
    <row r="99" spans="1:15" ht="18">
      <c r="A99" s="118" t="s">
        <v>551</v>
      </c>
      <c r="B99" s="119">
        <v>1900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59"/>
      <c r="M99" s="119"/>
      <c r="N99" s="119"/>
      <c r="O99" s="119"/>
    </row>
    <row r="100" spans="1:15" ht="18">
      <c r="A100" s="118" t="s">
        <v>551</v>
      </c>
      <c r="B100" s="119">
        <v>26740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59"/>
      <c r="M100" s="119"/>
      <c r="N100" s="119"/>
      <c r="O100" s="119"/>
    </row>
    <row r="101" spans="1:15" ht="18">
      <c r="A101" s="118" t="s">
        <v>552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59"/>
      <c r="M101" s="119"/>
      <c r="N101" s="119"/>
      <c r="O101" s="119"/>
    </row>
    <row r="102" spans="1:15" ht="18">
      <c r="A102" s="118" t="s">
        <v>70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59"/>
      <c r="M102" s="119"/>
      <c r="N102" s="119"/>
      <c r="O102" s="119"/>
    </row>
    <row r="103" spans="1:15" ht="18">
      <c r="A103" s="118" t="s">
        <v>553</v>
      </c>
      <c r="B103" s="119">
        <v>-10000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59"/>
      <c r="M103" s="119"/>
      <c r="N103" s="119"/>
      <c r="O103" s="119"/>
    </row>
    <row r="104" spans="1:15" ht="18">
      <c r="A104" s="118" t="s">
        <v>553</v>
      </c>
      <c r="B104" s="119">
        <v>10000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59"/>
      <c r="M104" s="119"/>
      <c r="N104" s="119"/>
      <c r="O104" s="119"/>
    </row>
    <row r="105" spans="1:15" ht="18">
      <c r="A105" s="118" t="s">
        <v>501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59"/>
      <c r="M105" s="119"/>
      <c r="N105" s="119"/>
      <c r="O105" s="119"/>
    </row>
    <row r="106" spans="1:15" ht="18">
      <c r="A106" s="118" t="s">
        <v>65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59"/>
      <c r="M106" s="119"/>
      <c r="N106" s="119"/>
      <c r="O106" s="119"/>
    </row>
    <row r="107" spans="1:15" ht="18">
      <c r="A107" s="118" t="s">
        <v>554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59"/>
      <c r="M107" s="119"/>
      <c r="N107" s="119"/>
      <c r="O107" s="119"/>
    </row>
    <row r="108" spans="1:15" ht="18">
      <c r="A108" s="118" t="s">
        <v>73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59"/>
      <c r="M108" s="119"/>
      <c r="N108" s="119"/>
      <c r="O108" s="119"/>
    </row>
    <row r="109" spans="1:15" ht="18">
      <c r="A109" s="160" t="s">
        <v>550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251"/>
      <c r="M109" s="161"/>
      <c r="N109" s="161"/>
      <c r="O109" s="161"/>
    </row>
    <row r="110" spans="1:15" ht="18.75" thickBot="1">
      <c r="A110" s="252" t="s">
        <v>590</v>
      </c>
      <c r="B110" s="253">
        <f>SUM(B92:B109)</f>
        <v>0</v>
      </c>
      <c r="C110" s="253">
        <f aca="true" t="shared" si="3" ref="C110:O110">SUM(C92:C109)</f>
        <v>0</v>
      </c>
      <c r="D110" s="253">
        <f t="shared" si="3"/>
        <v>0</v>
      </c>
      <c r="E110" s="253">
        <f t="shared" si="3"/>
        <v>0</v>
      </c>
      <c r="F110" s="253">
        <f t="shared" si="3"/>
        <v>0</v>
      </c>
      <c r="G110" s="253">
        <f t="shared" si="3"/>
        <v>0</v>
      </c>
      <c r="H110" s="253">
        <f t="shared" si="3"/>
        <v>0</v>
      </c>
      <c r="I110" s="253">
        <f t="shared" si="3"/>
        <v>0</v>
      </c>
      <c r="J110" s="253">
        <f t="shared" si="3"/>
        <v>0</v>
      </c>
      <c r="K110" s="253">
        <f t="shared" si="3"/>
        <v>0</v>
      </c>
      <c r="L110" s="253">
        <f t="shared" si="3"/>
        <v>0</v>
      </c>
      <c r="M110" s="253">
        <f t="shared" si="3"/>
        <v>0</v>
      </c>
      <c r="N110" s="253">
        <f t="shared" si="3"/>
        <v>0</v>
      </c>
      <c r="O110" s="253">
        <f t="shared" si="3"/>
        <v>0</v>
      </c>
    </row>
    <row r="111" ht="18.75" thickTop="1"/>
    <row r="113" spans="1:15" ht="18">
      <c r="A113" s="290" t="s">
        <v>581</v>
      </c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</row>
    <row r="114" spans="1:15" ht="18">
      <c r="A114" s="290" t="s">
        <v>582</v>
      </c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</row>
    <row r="115" spans="1:15" ht="18">
      <c r="A115" s="290" t="s">
        <v>583</v>
      </c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</row>
    <row r="116" spans="1:15" ht="18">
      <c r="A116" s="290" t="s">
        <v>584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</row>
    <row r="117" spans="1:15" ht="18">
      <c r="A117" s="291" t="s">
        <v>585</v>
      </c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</row>
    <row r="118" spans="1:15" ht="18">
      <c r="A118" s="256" t="s">
        <v>586</v>
      </c>
      <c r="B118" s="246" t="s">
        <v>409</v>
      </c>
      <c r="C118" s="246" t="s">
        <v>557</v>
      </c>
      <c r="D118" s="246" t="s">
        <v>558</v>
      </c>
      <c r="E118" s="246" t="s">
        <v>559</v>
      </c>
      <c r="F118" s="246" t="s">
        <v>560</v>
      </c>
      <c r="G118" s="246" t="s">
        <v>78</v>
      </c>
      <c r="H118" s="247" t="s">
        <v>561</v>
      </c>
      <c r="I118" s="247" t="s">
        <v>562</v>
      </c>
      <c r="J118" s="247" t="s">
        <v>563</v>
      </c>
      <c r="K118" s="247" t="s">
        <v>327</v>
      </c>
      <c r="L118" s="246" t="s">
        <v>564</v>
      </c>
      <c r="M118" s="246" t="s">
        <v>335</v>
      </c>
      <c r="N118" s="246" t="s">
        <v>84</v>
      </c>
      <c r="O118" s="246" t="s">
        <v>74</v>
      </c>
    </row>
    <row r="119" spans="1:15" ht="18">
      <c r="A119" s="248"/>
      <c r="B119" s="249" t="s">
        <v>566</v>
      </c>
      <c r="C119" s="249" t="s">
        <v>567</v>
      </c>
      <c r="D119" s="249" t="s">
        <v>568</v>
      </c>
      <c r="E119" s="249" t="s">
        <v>569</v>
      </c>
      <c r="F119" s="249" t="s">
        <v>570</v>
      </c>
      <c r="G119" s="249" t="s">
        <v>571</v>
      </c>
      <c r="H119" s="249" t="s">
        <v>572</v>
      </c>
      <c r="I119" s="249" t="s">
        <v>573</v>
      </c>
      <c r="J119" s="249" t="s">
        <v>574</v>
      </c>
      <c r="K119" s="249" t="s">
        <v>575</v>
      </c>
      <c r="L119" s="249" t="s">
        <v>576</v>
      </c>
      <c r="M119" s="249" t="s">
        <v>577</v>
      </c>
      <c r="N119" s="249" t="s">
        <v>578</v>
      </c>
      <c r="O119" s="249" t="s">
        <v>579</v>
      </c>
    </row>
    <row r="120" spans="1:15" ht="18">
      <c r="A120" s="154" t="s">
        <v>74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250"/>
      <c r="N120" s="250"/>
      <c r="O120" s="250"/>
    </row>
    <row r="121" spans="1:15" ht="18">
      <c r="A121" s="118" t="s">
        <v>253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59"/>
      <c r="M121" s="119"/>
      <c r="N121" s="119"/>
      <c r="O121" s="119"/>
    </row>
    <row r="122" spans="1:15" ht="18">
      <c r="A122" s="118" t="s">
        <v>551</v>
      </c>
      <c r="B122" s="119"/>
      <c r="C122" s="119"/>
      <c r="D122" s="119"/>
      <c r="E122" s="119">
        <v>-84408</v>
      </c>
      <c r="F122" s="119"/>
      <c r="G122" s="119">
        <v>-2500</v>
      </c>
      <c r="H122" s="119"/>
      <c r="I122" s="119">
        <v>4760</v>
      </c>
      <c r="J122" s="119"/>
      <c r="K122" s="119"/>
      <c r="L122" s="159"/>
      <c r="M122" s="119"/>
      <c r="N122" s="119"/>
      <c r="O122" s="119"/>
    </row>
    <row r="123" spans="1:15" ht="18">
      <c r="A123" s="118" t="s">
        <v>551</v>
      </c>
      <c r="B123" s="119"/>
      <c r="C123" s="119"/>
      <c r="D123" s="119"/>
      <c r="E123" s="119"/>
      <c r="F123" s="119"/>
      <c r="G123" s="119">
        <v>2500</v>
      </c>
      <c r="H123" s="119"/>
      <c r="I123" s="119"/>
      <c r="J123" s="119"/>
      <c r="K123" s="119"/>
      <c r="L123" s="159"/>
      <c r="M123" s="119"/>
      <c r="N123" s="119"/>
      <c r="O123" s="119"/>
    </row>
    <row r="124" spans="1:15" ht="18">
      <c r="A124" s="118" t="s">
        <v>551</v>
      </c>
      <c r="B124" s="119"/>
      <c r="C124" s="119"/>
      <c r="D124" s="119"/>
      <c r="E124" s="119"/>
      <c r="F124" s="119"/>
      <c r="G124" s="119"/>
      <c r="H124" s="119">
        <v>32869</v>
      </c>
      <c r="I124" s="119"/>
      <c r="J124" s="119"/>
      <c r="K124" s="119"/>
      <c r="L124" s="159"/>
      <c r="M124" s="119"/>
      <c r="N124" s="119"/>
      <c r="O124" s="119"/>
    </row>
    <row r="125" spans="1:15" ht="18">
      <c r="A125" s="118" t="s">
        <v>552</v>
      </c>
      <c r="B125" s="119">
        <v>-5000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59"/>
      <c r="M125" s="119"/>
      <c r="N125" s="119"/>
      <c r="O125" s="119"/>
    </row>
    <row r="126" spans="1:15" ht="18">
      <c r="A126" s="118" t="s">
        <v>552</v>
      </c>
      <c r="B126" s="119">
        <v>5000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59"/>
      <c r="M126" s="119"/>
      <c r="N126" s="119"/>
      <c r="O126" s="119"/>
    </row>
    <row r="127" spans="1:15" ht="18">
      <c r="A127" s="118" t="s">
        <v>70</v>
      </c>
      <c r="B127" s="119"/>
      <c r="C127" s="119"/>
      <c r="D127" s="119"/>
      <c r="E127" s="119">
        <v>-10000</v>
      </c>
      <c r="F127" s="119"/>
      <c r="G127" s="119"/>
      <c r="H127" s="119">
        <v>-32869</v>
      </c>
      <c r="I127" s="119"/>
      <c r="J127" s="119">
        <v>4760</v>
      </c>
      <c r="K127" s="119"/>
      <c r="L127" s="159"/>
      <c r="M127" s="119"/>
      <c r="N127" s="119"/>
      <c r="O127" s="119"/>
    </row>
    <row r="128" spans="1:15" ht="18">
      <c r="A128" s="118" t="s">
        <v>70</v>
      </c>
      <c r="B128" s="119"/>
      <c r="C128" s="119"/>
      <c r="D128" s="119"/>
      <c r="E128" s="119">
        <v>10000</v>
      </c>
      <c r="F128" s="119"/>
      <c r="G128" s="119"/>
      <c r="H128" s="119">
        <v>-11500</v>
      </c>
      <c r="I128" s="119"/>
      <c r="J128" s="119"/>
      <c r="K128" s="119"/>
      <c r="L128" s="159"/>
      <c r="M128" s="119"/>
      <c r="N128" s="119"/>
      <c r="O128" s="119"/>
    </row>
    <row r="129" spans="1:15" ht="18">
      <c r="A129" s="118" t="s">
        <v>70</v>
      </c>
      <c r="B129" s="119"/>
      <c r="C129" s="119"/>
      <c r="D129" s="119"/>
      <c r="E129" s="119">
        <v>-16000</v>
      </c>
      <c r="F129" s="119"/>
      <c r="G129" s="119"/>
      <c r="H129" s="119"/>
      <c r="I129" s="119"/>
      <c r="J129" s="119"/>
      <c r="K129" s="119"/>
      <c r="L129" s="159"/>
      <c r="M129" s="119"/>
      <c r="N129" s="119"/>
      <c r="O129" s="119"/>
    </row>
    <row r="130" spans="1:15" ht="18">
      <c r="A130" s="118" t="s">
        <v>70</v>
      </c>
      <c r="B130" s="119"/>
      <c r="C130" s="119"/>
      <c r="D130" s="119"/>
      <c r="E130" s="119">
        <v>16000</v>
      </c>
      <c r="F130" s="119"/>
      <c r="G130" s="119"/>
      <c r="H130" s="119"/>
      <c r="I130" s="119"/>
      <c r="J130" s="119"/>
      <c r="K130" s="119"/>
      <c r="L130" s="159"/>
      <c r="M130" s="119"/>
      <c r="N130" s="119"/>
      <c r="O130" s="119"/>
    </row>
    <row r="131" spans="1:15" ht="18">
      <c r="A131" s="118" t="s">
        <v>70</v>
      </c>
      <c r="B131" s="119"/>
      <c r="C131" s="119"/>
      <c r="D131" s="119"/>
      <c r="E131" s="119">
        <v>-10000</v>
      </c>
      <c r="F131" s="119"/>
      <c r="G131" s="119"/>
      <c r="H131" s="119"/>
      <c r="I131" s="119"/>
      <c r="J131" s="119"/>
      <c r="K131" s="119"/>
      <c r="L131" s="159"/>
      <c r="M131" s="119"/>
      <c r="N131" s="119"/>
      <c r="O131" s="119"/>
    </row>
    <row r="132" spans="1:15" ht="18">
      <c r="A132" s="118" t="s">
        <v>70</v>
      </c>
      <c r="B132" s="119"/>
      <c r="C132" s="119"/>
      <c r="D132" s="119"/>
      <c r="E132" s="119">
        <v>10000</v>
      </c>
      <c r="F132" s="119"/>
      <c r="G132" s="119"/>
      <c r="H132" s="119"/>
      <c r="I132" s="119"/>
      <c r="J132" s="119"/>
      <c r="K132" s="119"/>
      <c r="L132" s="159"/>
      <c r="M132" s="119"/>
      <c r="N132" s="119"/>
      <c r="O132" s="119"/>
    </row>
    <row r="133" spans="1:15" ht="18">
      <c r="A133" s="118" t="s">
        <v>553</v>
      </c>
      <c r="B133" s="119"/>
      <c r="C133" s="119"/>
      <c r="D133" s="119"/>
      <c r="E133" s="119">
        <v>84408</v>
      </c>
      <c r="F133" s="119"/>
      <c r="G133" s="119"/>
      <c r="H133" s="119">
        <v>11500</v>
      </c>
      <c r="I133" s="119"/>
      <c r="J133" s="119"/>
      <c r="K133" s="119"/>
      <c r="L133" s="159"/>
      <c r="M133" s="119"/>
      <c r="N133" s="119"/>
      <c r="O133" s="119"/>
    </row>
    <row r="134" spans="1:15" ht="18">
      <c r="A134" s="118" t="s">
        <v>501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59"/>
      <c r="M134" s="119"/>
      <c r="N134" s="119"/>
      <c r="O134" s="119"/>
    </row>
    <row r="135" spans="1:15" ht="18">
      <c r="A135" s="118" t="s">
        <v>65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59"/>
      <c r="M135" s="119"/>
      <c r="N135" s="119"/>
      <c r="O135" s="119"/>
    </row>
    <row r="136" spans="1:15" ht="18">
      <c r="A136" s="118" t="s">
        <v>554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59"/>
      <c r="M136" s="119"/>
      <c r="N136" s="119"/>
      <c r="O136" s="119"/>
    </row>
    <row r="137" spans="1:15" ht="18">
      <c r="A137" s="118" t="s">
        <v>73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59"/>
      <c r="M137" s="119"/>
      <c r="N137" s="119"/>
      <c r="O137" s="119"/>
    </row>
    <row r="138" spans="1:15" ht="18">
      <c r="A138" s="160" t="s">
        <v>550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251"/>
      <c r="M138" s="161"/>
      <c r="N138" s="161"/>
      <c r="O138" s="161"/>
    </row>
    <row r="139" spans="1:15" ht="18.75" thickBot="1">
      <c r="A139" s="252" t="s">
        <v>591</v>
      </c>
      <c r="B139" s="253">
        <f>SUM(B120:B138)</f>
        <v>0</v>
      </c>
      <c r="C139" s="253">
        <f aca="true" t="shared" si="4" ref="C139:O139">SUM(C120:C138)</f>
        <v>0</v>
      </c>
      <c r="D139" s="253">
        <f t="shared" si="4"/>
        <v>0</v>
      </c>
      <c r="E139" s="253">
        <f t="shared" si="4"/>
        <v>0</v>
      </c>
      <c r="F139" s="253">
        <f t="shared" si="4"/>
        <v>0</v>
      </c>
      <c r="G139" s="253">
        <f t="shared" si="4"/>
        <v>0</v>
      </c>
      <c r="H139" s="253">
        <f t="shared" si="4"/>
        <v>0</v>
      </c>
      <c r="I139" s="253">
        <f t="shared" si="4"/>
        <v>4760</v>
      </c>
      <c r="J139" s="253">
        <f t="shared" si="4"/>
        <v>4760</v>
      </c>
      <c r="K139" s="253">
        <f t="shared" si="4"/>
        <v>0</v>
      </c>
      <c r="L139" s="253">
        <f t="shared" si="4"/>
        <v>0</v>
      </c>
      <c r="M139" s="253">
        <f t="shared" si="4"/>
        <v>0</v>
      </c>
      <c r="N139" s="253">
        <f t="shared" si="4"/>
        <v>0</v>
      </c>
      <c r="O139" s="253">
        <f t="shared" si="4"/>
        <v>0</v>
      </c>
    </row>
    <row r="140" ht="18.75" thickTop="1"/>
    <row r="141" spans="1:15" ht="18">
      <c r="A141" s="290" t="s">
        <v>581</v>
      </c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</row>
    <row r="142" spans="1:15" ht="18">
      <c r="A142" s="290" t="s">
        <v>582</v>
      </c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</row>
    <row r="143" spans="1:15" ht="18">
      <c r="A143" s="290" t="s">
        <v>583</v>
      </c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</row>
    <row r="144" spans="1:15" ht="18">
      <c r="A144" s="290" t="s">
        <v>584</v>
      </c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</row>
    <row r="145" spans="1:15" ht="18">
      <c r="A145" s="291" t="s">
        <v>585</v>
      </c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</row>
    <row r="146" spans="1:15" ht="18">
      <c r="A146" s="256" t="s">
        <v>586</v>
      </c>
      <c r="B146" s="246" t="s">
        <v>409</v>
      </c>
      <c r="C146" s="246" t="s">
        <v>557</v>
      </c>
      <c r="D146" s="246" t="s">
        <v>558</v>
      </c>
      <c r="E146" s="246" t="s">
        <v>559</v>
      </c>
      <c r="F146" s="246" t="s">
        <v>560</v>
      </c>
      <c r="G146" s="246" t="s">
        <v>78</v>
      </c>
      <c r="H146" s="247" t="s">
        <v>561</v>
      </c>
      <c r="I146" s="247" t="s">
        <v>562</v>
      </c>
      <c r="J146" s="247" t="s">
        <v>563</v>
      </c>
      <c r="K146" s="247" t="s">
        <v>327</v>
      </c>
      <c r="L146" s="246" t="s">
        <v>564</v>
      </c>
      <c r="M146" s="246" t="s">
        <v>335</v>
      </c>
      <c r="N146" s="246" t="s">
        <v>84</v>
      </c>
      <c r="O146" s="246" t="s">
        <v>74</v>
      </c>
    </row>
    <row r="147" spans="1:15" ht="18">
      <c r="A147" s="248"/>
      <c r="B147" s="249" t="s">
        <v>566</v>
      </c>
      <c r="C147" s="249" t="s">
        <v>567</v>
      </c>
      <c r="D147" s="249" t="s">
        <v>568</v>
      </c>
      <c r="E147" s="249" t="s">
        <v>569</v>
      </c>
      <c r="F147" s="249" t="s">
        <v>570</v>
      </c>
      <c r="G147" s="249" t="s">
        <v>571</v>
      </c>
      <c r="H147" s="249" t="s">
        <v>572</v>
      </c>
      <c r="I147" s="249" t="s">
        <v>573</v>
      </c>
      <c r="J147" s="249" t="s">
        <v>574</v>
      </c>
      <c r="K147" s="249" t="s">
        <v>575</v>
      </c>
      <c r="L147" s="249" t="s">
        <v>576</v>
      </c>
      <c r="M147" s="249" t="s">
        <v>577</v>
      </c>
      <c r="N147" s="249" t="s">
        <v>578</v>
      </c>
      <c r="O147" s="249" t="s">
        <v>579</v>
      </c>
    </row>
    <row r="148" spans="1:15" ht="18">
      <c r="A148" s="154" t="s">
        <v>74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250"/>
      <c r="N148" s="250"/>
      <c r="O148" s="250"/>
    </row>
    <row r="149" spans="1:15" ht="18">
      <c r="A149" s="118" t="s">
        <v>253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59"/>
      <c r="M149" s="119"/>
      <c r="N149" s="119"/>
      <c r="O149" s="119"/>
    </row>
    <row r="150" spans="1:15" ht="18">
      <c r="A150" s="118" t="s">
        <v>551</v>
      </c>
      <c r="B150" s="119"/>
      <c r="C150" s="119"/>
      <c r="D150" s="119">
        <v>3781</v>
      </c>
      <c r="E150" s="119"/>
      <c r="F150" s="119"/>
      <c r="G150" s="119"/>
      <c r="H150" s="119"/>
      <c r="I150" s="119"/>
      <c r="J150" s="119"/>
      <c r="K150" s="119"/>
      <c r="L150" s="159"/>
      <c r="M150" s="119"/>
      <c r="N150" s="119"/>
      <c r="O150" s="119"/>
    </row>
    <row r="151" spans="1:15" ht="18">
      <c r="A151" s="118" t="s">
        <v>551</v>
      </c>
      <c r="B151" s="119"/>
      <c r="C151" s="119"/>
      <c r="D151" s="119">
        <v>3980</v>
      </c>
      <c r="E151" s="119"/>
      <c r="F151" s="119"/>
      <c r="G151" s="119"/>
      <c r="H151" s="119"/>
      <c r="I151" s="119"/>
      <c r="J151" s="119"/>
      <c r="K151" s="119"/>
      <c r="L151" s="159"/>
      <c r="M151" s="119"/>
      <c r="N151" s="119"/>
      <c r="O151" s="119"/>
    </row>
    <row r="152" spans="1:15" ht="18">
      <c r="A152" s="118" t="s">
        <v>552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59"/>
      <c r="M152" s="119"/>
      <c r="N152" s="119"/>
      <c r="O152" s="119"/>
    </row>
    <row r="153" spans="1:15" ht="18">
      <c r="A153" s="118" t="s">
        <v>70</v>
      </c>
      <c r="B153" s="119"/>
      <c r="C153" s="119"/>
      <c r="D153" s="119">
        <v>-3781</v>
      </c>
      <c r="E153" s="119"/>
      <c r="F153" s="119"/>
      <c r="G153" s="119"/>
      <c r="H153" s="119"/>
      <c r="I153" s="119"/>
      <c r="J153" s="119"/>
      <c r="K153" s="119"/>
      <c r="L153" s="159"/>
      <c r="M153" s="119"/>
      <c r="N153" s="119"/>
      <c r="O153" s="119"/>
    </row>
    <row r="154" spans="1:15" ht="18">
      <c r="A154" s="118" t="s">
        <v>70</v>
      </c>
      <c r="B154" s="119"/>
      <c r="C154" s="119"/>
      <c r="D154" s="119">
        <v>-3980</v>
      </c>
      <c r="E154" s="119"/>
      <c r="F154" s="119"/>
      <c r="G154" s="119"/>
      <c r="H154" s="119"/>
      <c r="I154" s="119"/>
      <c r="J154" s="119"/>
      <c r="K154" s="119"/>
      <c r="L154" s="159"/>
      <c r="M154" s="119"/>
      <c r="N154" s="119"/>
      <c r="O154" s="119"/>
    </row>
    <row r="155" spans="1:15" ht="18">
      <c r="A155" s="118" t="s">
        <v>553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59"/>
      <c r="M155" s="119"/>
      <c r="N155" s="119"/>
      <c r="O155" s="119"/>
    </row>
    <row r="156" spans="1:15" ht="18">
      <c r="A156" s="118" t="s">
        <v>501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59"/>
      <c r="M156" s="119"/>
      <c r="N156" s="119"/>
      <c r="O156" s="119"/>
    </row>
    <row r="157" spans="1:15" ht="18">
      <c r="A157" s="118" t="s">
        <v>65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59"/>
      <c r="M157" s="119"/>
      <c r="N157" s="119"/>
      <c r="O157" s="119"/>
    </row>
    <row r="158" spans="1:15" ht="18">
      <c r="A158" s="118" t="s">
        <v>554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59"/>
      <c r="M158" s="119"/>
      <c r="N158" s="119"/>
      <c r="O158" s="119"/>
    </row>
    <row r="159" spans="1:15" ht="18">
      <c r="A159" s="118" t="s">
        <v>73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59"/>
      <c r="M159" s="119"/>
      <c r="N159" s="119"/>
      <c r="O159" s="119"/>
    </row>
    <row r="160" spans="1:15" ht="18">
      <c r="A160" s="160" t="s">
        <v>550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251"/>
      <c r="M160" s="161"/>
      <c r="N160" s="161"/>
      <c r="O160" s="161"/>
    </row>
    <row r="161" spans="1:15" ht="18.75" thickBot="1">
      <c r="A161" s="252" t="s">
        <v>592</v>
      </c>
      <c r="B161" s="253">
        <f>SUM(B148:B160)</f>
        <v>0</v>
      </c>
      <c r="C161" s="253">
        <f aca="true" t="shared" si="5" ref="C161:O161">SUM(C148:C160)</f>
        <v>0</v>
      </c>
      <c r="D161" s="253">
        <f t="shared" si="5"/>
        <v>0</v>
      </c>
      <c r="E161" s="253">
        <f t="shared" si="5"/>
        <v>0</v>
      </c>
      <c r="F161" s="253">
        <f t="shared" si="5"/>
        <v>0</v>
      </c>
      <c r="G161" s="253">
        <f t="shared" si="5"/>
        <v>0</v>
      </c>
      <c r="H161" s="253">
        <f t="shared" si="5"/>
        <v>0</v>
      </c>
      <c r="I161" s="253">
        <f t="shared" si="5"/>
        <v>0</v>
      </c>
      <c r="J161" s="253">
        <f t="shared" si="5"/>
        <v>0</v>
      </c>
      <c r="K161" s="253">
        <f t="shared" si="5"/>
        <v>0</v>
      </c>
      <c r="L161" s="253">
        <f t="shared" si="5"/>
        <v>0</v>
      </c>
      <c r="M161" s="253">
        <f t="shared" si="5"/>
        <v>0</v>
      </c>
      <c r="N161" s="253">
        <f t="shared" si="5"/>
        <v>0</v>
      </c>
      <c r="O161" s="253">
        <f t="shared" si="5"/>
        <v>0</v>
      </c>
    </row>
    <row r="162" ht="18.75" thickTop="1"/>
    <row r="169" spans="1:15" ht="18">
      <c r="A169" s="290" t="s">
        <v>581</v>
      </c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</row>
    <row r="170" spans="1:15" ht="18">
      <c r="A170" s="290" t="s">
        <v>582</v>
      </c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</row>
    <row r="171" spans="1:15" ht="18">
      <c r="A171" s="290" t="s">
        <v>583</v>
      </c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</row>
    <row r="172" spans="1:15" ht="18">
      <c r="A172" s="290" t="s">
        <v>584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</row>
    <row r="173" spans="1:15" ht="18">
      <c r="A173" s="291" t="s">
        <v>585</v>
      </c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</row>
    <row r="174" spans="1:15" ht="18">
      <c r="A174" s="256" t="s">
        <v>586</v>
      </c>
      <c r="B174" s="246" t="s">
        <v>409</v>
      </c>
      <c r="C174" s="246" t="s">
        <v>557</v>
      </c>
      <c r="D174" s="246" t="s">
        <v>558</v>
      </c>
      <c r="E174" s="246" t="s">
        <v>559</v>
      </c>
      <c r="F174" s="246" t="s">
        <v>560</v>
      </c>
      <c r="G174" s="246" t="s">
        <v>78</v>
      </c>
      <c r="H174" s="247" t="s">
        <v>561</v>
      </c>
      <c r="I174" s="247" t="s">
        <v>562</v>
      </c>
      <c r="J174" s="247" t="s">
        <v>563</v>
      </c>
      <c r="K174" s="247" t="s">
        <v>327</v>
      </c>
      <c r="L174" s="246" t="s">
        <v>564</v>
      </c>
      <c r="M174" s="246" t="s">
        <v>335</v>
      </c>
      <c r="N174" s="246" t="s">
        <v>84</v>
      </c>
      <c r="O174" s="246" t="s">
        <v>74</v>
      </c>
    </row>
    <row r="175" spans="1:15" ht="18">
      <c r="A175" s="248"/>
      <c r="B175" s="249" t="s">
        <v>566</v>
      </c>
      <c r="C175" s="249" t="s">
        <v>567</v>
      </c>
      <c r="D175" s="249" t="s">
        <v>568</v>
      </c>
      <c r="E175" s="249" t="s">
        <v>569</v>
      </c>
      <c r="F175" s="249" t="s">
        <v>570</v>
      </c>
      <c r="G175" s="249" t="s">
        <v>571</v>
      </c>
      <c r="H175" s="249" t="s">
        <v>572</v>
      </c>
      <c r="I175" s="249" t="s">
        <v>573</v>
      </c>
      <c r="J175" s="249" t="s">
        <v>574</v>
      </c>
      <c r="K175" s="249" t="s">
        <v>575</v>
      </c>
      <c r="L175" s="249" t="s">
        <v>576</v>
      </c>
      <c r="M175" s="249" t="s">
        <v>577</v>
      </c>
      <c r="N175" s="249" t="s">
        <v>578</v>
      </c>
      <c r="O175" s="249" t="s">
        <v>579</v>
      </c>
    </row>
    <row r="176" spans="1:15" ht="18">
      <c r="A176" s="154" t="s">
        <v>74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250"/>
      <c r="N176" s="250"/>
      <c r="O176" s="250"/>
    </row>
    <row r="177" spans="1:15" ht="18">
      <c r="A177" s="118" t="s">
        <v>253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59"/>
      <c r="M177" s="119"/>
      <c r="N177" s="119"/>
      <c r="O177" s="119"/>
    </row>
    <row r="178" spans="1:15" ht="18">
      <c r="A178" s="118" t="s">
        <v>551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59"/>
      <c r="M178" s="119"/>
      <c r="N178" s="119">
        <v>-1867</v>
      </c>
      <c r="O178" s="119"/>
    </row>
    <row r="179" spans="1:15" ht="18">
      <c r="A179" s="118" t="s">
        <v>551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59"/>
      <c r="M179" s="119"/>
      <c r="N179" s="119">
        <v>1867</v>
      </c>
      <c r="O179" s="119"/>
    </row>
    <row r="180" spans="1:15" ht="18">
      <c r="A180" s="118" t="s">
        <v>551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59"/>
      <c r="M180" s="119"/>
      <c r="N180" s="119">
        <v>-740</v>
      </c>
      <c r="O180" s="119"/>
    </row>
    <row r="181" spans="1:15" ht="18">
      <c r="A181" s="118" t="s">
        <v>551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59"/>
      <c r="M181" s="119"/>
      <c r="N181" s="119">
        <v>740</v>
      </c>
      <c r="O181" s="119"/>
    </row>
    <row r="182" spans="1:15" ht="18">
      <c r="A182" s="118" t="s">
        <v>552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59"/>
      <c r="M182" s="119"/>
      <c r="N182" s="119"/>
      <c r="O182" s="119"/>
    </row>
    <row r="183" spans="1:15" ht="18">
      <c r="A183" s="118" t="s">
        <v>70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59"/>
      <c r="M183" s="119"/>
      <c r="N183" s="119"/>
      <c r="O183" s="119"/>
    </row>
    <row r="184" spans="1:15" ht="18">
      <c r="A184" s="118" t="s">
        <v>553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59"/>
      <c r="M184" s="119"/>
      <c r="N184" s="119"/>
      <c r="O184" s="119"/>
    </row>
    <row r="185" spans="1:15" ht="18">
      <c r="A185" s="118" t="s">
        <v>501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59"/>
      <c r="M185" s="119"/>
      <c r="N185" s="119"/>
      <c r="O185" s="119"/>
    </row>
    <row r="186" spans="1:15" ht="18">
      <c r="A186" s="118" t="s">
        <v>65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59"/>
      <c r="M186" s="119"/>
      <c r="N186" s="119"/>
      <c r="O186" s="119"/>
    </row>
    <row r="187" spans="1:15" ht="18">
      <c r="A187" s="118" t="s">
        <v>554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59"/>
      <c r="M187" s="119"/>
      <c r="N187" s="119"/>
      <c r="O187" s="119"/>
    </row>
    <row r="188" spans="1:15" ht="18">
      <c r="A188" s="118" t="s">
        <v>73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59"/>
      <c r="M188" s="119"/>
      <c r="N188" s="119"/>
      <c r="O188" s="119"/>
    </row>
    <row r="189" spans="1:15" ht="18">
      <c r="A189" s="160" t="s">
        <v>550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251"/>
      <c r="M189" s="161"/>
      <c r="N189" s="161"/>
      <c r="O189" s="161"/>
    </row>
    <row r="190" spans="1:15" ht="18.75" thickBot="1">
      <c r="A190" s="252" t="s">
        <v>593</v>
      </c>
      <c r="B190" s="253">
        <f>SUM(B176:B189)</f>
        <v>0</v>
      </c>
      <c r="C190" s="253">
        <f aca="true" t="shared" si="6" ref="C190:O190">SUM(C176:C189)</f>
        <v>0</v>
      </c>
      <c r="D190" s="253">
        <f t="shared" si="6"/>
        <v>0</v>
      </c>
      <c r="E190" s="253">
        <f t="shared" si="6"/>
        <v>0</v>
      </c>
      <c r="F190" s="253">
        <f t="shared" si="6"/>
        <v>0</v>
      </c>
      <c r="G190" s="253">
        <f t="shared" si="6"/>
        <v>0</v>
      </c>
      <c r="H190" s="253">
        <f t="shared" si="6"/>
        <v>0</v>
      </c>
      <c r="I190" s="253">
        <f t="shared" si="6"/>
        <v>0</v>
      </c>
      <c r="J190" s="253">
        <f t="shared" si="6"/>
        <v>0</v>
      </c>
      <c r="K190" s="253">
        <f t="shared" si="6"/>
        <v>0</v>
      </c>
      <c r="L190" s="253">
        <f t="shared" si="6"/>
        <v>0</v>
      </c>
      <c r="M190" s="253">
        <f t="shared" si="6"/>
        <v>0</v>
      </c>
      <c r="N190" s="253">
        <f t="shared" si="6"/>
        <v>0</v>
      </c>
      <c r="O190" s="253">
        <f t="shared" si="6"/>
        <v>0</v>
      </c>
    </row>
    <row r="191" ht="18.75" thickTop="1"/>
    <row r="197" spans="1:15" ht="18">
      <c r="A197" s="290" t="s">
        <v>581</v>
      </c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</row>
    <row r="198" spans="1:15" ht="18">
      <c r="A198" s="290" t="s">
        <v>582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</row>
    <row r="199" spans="1:15" ht="18">
      <c r="A199" s="290" t="s">
        <v>583</v>
      </c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</row>
    <row r="200" spans="1:15" ht="18">
      <c r="A200" s="290" t="s">
        <v>584</v>
      </c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</row>
    <row r="201" spans="1:15" ht="18">
      <c r="A201" s="291" t="s">
        <v>585</v>
      </c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</row>
    <row r="202" spans="1:15" ht="18">
      <c r="A202" s="256" t="s">
        <v>586</v>
      </c>
      <c r="B202" s="246" t="s">
        <v>409</v>
      </c>
      <c r="C202" s="246" t="s">
        <v>557</v>
      </c>
      <c r="D202" s="246" t="s">
        <v>558</v>
      </c>
      <c r="E202" s="246" t="s">
        <v>559</v>
      </c>
      <c r="F202" s="246" t="s">
        <v>560</v>
      </c>
      <c r="G202" s="246" t="s">
        <v>78</v>
      </c>
      <c r="H202" s="247" t="s">
        <v>561</v>
      </c>
      <c r="I202" s="247" t="s">
        <v>562</v>
      </c>
      <c r="J202" s="247" t="s">
        <v>563</v>
      </c>
      <c r="K202" s="247" t="s">
        <v>327</v>
      </c>
      <c r="L202" s="246" t="s">
        <v>564</v>
      </c>
      <c r="M202" s="246" t="s">
        <v>335</v>
      </c>
      <c r="N202" s="246" t="s">
        <v>84</v>
      </c>
      <c r="O202" s="246" t="s">
        <v>74</v>
      </c>
    </row>
    <row r="203" spans="1:15" ht="18">
      <c r="A203" s="248"/>
      <c r="B203" s="249" t="s">
        <v>566</v>
      </c>
      <c r="C203" s="249" t="s">
        <v>567</v>
      </c>
      <c r="D203" s="249" t="s">
        <v>568</v>
      </c>
      <c r="E203" s="249" t="s">
        <v>569</v>
      </c>
      <c r="F203" s="249" t="s">
        <v>570</v>
      </c>
      <c r="G203" s="249" t="s">
        <v>571</v>
      </c>
      <c r="H203" s="249" t="s">
        <v>572</v>
      </c>
      <c r="I203" s="249" t="s">
        <v>573</v>
      </c>
      <c r="J203" s="249" t="s">
        <v>574</v>
      </c>
      <c r="K203" s="249" t="s">
        <v>575</v>
      </c>
      <c r="L203" s="249" t="s">
        <v>576</v>
      </c>
      <c r="M203" s="249" t="s">
        <v>577</v>
      </c>
      <c r="N203" s="249" t="s">
        <v>578</v>
      </c>
      <c r="O203" s="249" t="s">
        <v>579</v>
      </c>
    </row>
    <row r="204" spans="1:15" ht="18">
      <c r="A204" s="154" t="s">
        <v>74</v>
      </c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250"/>
      <c r="N204" s="250"/>
      <c r="O204" s="250"/>
    </row>
    <row r="205" spans="1:15" ht="18">
      <c r="A205" s="118" t="s">
        <v>253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59"/>
      <c r="M205" s="119"/>
      <c r="N205" s="119"/>
      <c r="O205" s="119"/>
    </row>
    <row r="206" spans="1:15" ht="18">
      <c r="A206" s="118" t="s">
        <v>551</v>
      </c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59"/>
      <c r="M206" s="119"/>
      <c r="N206" s="119"/>
      <c r="O206" s="119"/>
    </row>
    <row r="207" spans="1:15" ht="18">
      <c r="A207" s="118" t="s">
        <v>552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59"/>
      <c r="M207" s="119"/>
      <c r="N207" s="119"/>
      <c r="O207" s="119"/>
    </row>
    <row r="208" spans="1:15" ht="18">
      <c r="A208" s="118" t="s">
        <v>70</v>
      </c>
      <c r="B208" s="119"/>
      <c r="C208" s="119"/>
      <c r="D208" s="119"/>
      <c r="E208" s="119">
        <v>-3000</v>
      </c>
      <c r="F208" s="119"/>
      <c r="G208" s="119"/>
      <c r="H208" s="119"/>
      <c r="I208" s="119"/>
      <c r="J208" s="119"/>
      <c r="K208" s="119"/>
      <c r="L208" s="159"/>
      <c r="M208" s="119"/>
      <c r="N208" s="119"/>
      <c r="O208" s="119"/>
    </row>
    <row r="209" spans="1:15" ht="18">
      <c r="A209" s="118" t="s">
        <v>70</v>
      </c>
      <c r="B209" s="119"/>
      <c r="C209" s="119"/>
      <c r="D209" s="119"/>
      <c r="E209" s="119">
        <v>3000</v>
      </c>
      <c r="F209" s="119"/>
      <c r="G209" s="119"/>
      <c r="H209" s="119"/>
      <c r="I209" s="119"/>
      <c r="J209" s="119"/>
      <c r="K209" s="119"/>
      <c r="L209" s="159"/>
      <c r="M209" s="119"/>
      <c r="N209" s="119"/>
      <c r="O209" s="119"/>
    </row>
    <row r="210" spans="1:15" ht="18">
      <c r="A210" s="118" t="s">
        <v>553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59"/>
      <c r="M210" s="119"/>
      <c r="N210" s="119"/>
      <c r="O210" s="119"/>
    </row>
    <row r="211" spans="1:15" ht="18">
      <c r="A211" s="118" t="s">
        <v>501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59"/>
      <c r="M211" s="119"/>
      <c r="N211" s="119"/>
      <c r="O211" s="119"/>
    </row>
    <row r="212" spans="1:15" ht="18">
      <c r="A212" s="118" t="s">
        <v>65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59"/>
      <c r="M212" s="119"/>
      <c r="N212" s="119"/>
      <c r="O212" s="119"/>
    </row>
    <row r="213" spans="1:15" ht="18">
      <c r="A213" s="118" t="s">
        <v>554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59"/>
      <c r="M213" s="119"/>
      <c r="N213" s="119"/>
      <c r="O213" s="119"/>
    </row>
    <row r="214" spans="1:15" ht="18">
      <c r="A214" s="118" t="s">
        <v>73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59"/>
      <c r="M214" s="119"/>
      <c r="N214" s="119"/>
      <c r="O214" s="119"/>
    </row>
    <row r="215" spans="1:15" ht="18">
      <c r="A215" s="160" t="s">
        <v>550</v>
      </c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251"/>
      <c r="M215" s="161"/>
      <c r="N215" s="161"/>
      <c r="O215" s="161"/>
    </row>
    <row r="216" spans="1:15" ht="18.75" thickBot="1">
      <c r="A216" s="252" t="s">
        <v>594</v>
      </c>
      <c r="B216" s="253">
        <f>SUM(B204:B215)</f>
        <v>0</v>
      </c>
      <c r="C216" s="253">
        <f aca="true" t="shared" si="7" ref="C216:O216">SUM(C204:C215)</f>
        <v>0</v>
      </c>
      <c r="D216" s="253">
        <f t="shared" si="7"/>
        <v>0</v>
      </c>
      <c r="E216" s="253">
        <f t="shared" si="7"/>
        <v>0</v>
      </c>
      <c r="F216" s="253">
        <f t="shared" si="7"/>
        <v>0</v>
      </c>
      <c r="G216" s="253">
        <f t="shared" si="7"/>
        <v>0</v>
      </c>
      <c r="H216" s="253">
        <f t="shared" si="7"/>
        <v>0</v>
      </c>
      <c r="I216" s="253">
        <f t="shared" si="7"/>
        <v>0</v>
      </c>
      <c r="J216" s="253">
        <f t="shared" si="7"/>
        <v>0</v>
      </c>
      <c r="K216" s="253">
        <f t="shared" si="7"/>
        <v>0</v>
      </c>
      <c r="L216" s="253">
        <f t="shared" si="7"/>
        <v>0</v>
      </c>
      <c r="M216" s="253">
        <f t="shared" si="7"/>
        <v>0</v>
      </c>
      <c r="N216" s="253">
        <f t="shared" si="7"/>
        <v>0</v>
      </c>
      <c r="O216" s="253">
        <f t="shared" si="7"/>
        <v>0</v>
      </c>
    </row>
    <row r="217" ht="18.75" thickTop="1"/>
  </sheetData>
  <sheetProtection/>
  <mergeCells count="40">
    <mergeCell ref="A144:O144"/>
    <mergeCell ref="A145:O145"/>
    <mergeCell ref="A198:O198"/>
    <mergeCell ref="A199:O199"/>
    <mergeCell ref="A200:O200"/>
    <mergeCell ref="A201:O201"/>
    <mergeCell ref="A169:O169"/>
    <mergeCell ref="A170:O170"/>
    <mergeCell ref="A171:O171"/>
    <mergeCell ref="A172:O172"/>
    <mergeCell ref="A173:O173"/>
    <mergeCell ref="A197:O197"/>
    <mergeCell ref="A142:O142"/>
    <mergeCell ref="A143:O143"/>
    <mergeCell ref="A113:O113"/>
    <mergeCell ref="A114:O114"/>
    <mergeCell ref="A115:O115"/>
    <mergeCell ref="A116:O116"/>
    <mergeCell ref="A85:O85"/>
    <mergeCell ref="A86:O86"/>
    <mergeCell ref="A87:O87"/>
    <mergeCell ref="A88:O88"/>
    <mergeCell ref="A117:O117"/>
    <mergeCell ref="A141:O141"/>
    <mergeCell ref="A33:O33"/>
    <mergeCell ref="A57:O57"/>
    <mergeCell ref="A58:O58"/>
    <mergeCell ref="A59:O59"/>
    <mergeCell ref="A60:O60"/>
    <mergeCell ref="A61:O61"/>
    <mergeCell ref="A1:O1"/>
    <mergeCell ref="A2:O2"/>
    <mergeCell ref="A3:O3"/>
    <mergeCell ref="A4:O4"/>
    <mergeCell ref="A5:O5"/>
    <mergeCell ref="A89:O89"/>
    <mergeCell ref="A29:O29"/>
    <mergeCell ref="A30:O30"/>
    <mergeCell ref="A31:O31"/>
    <mergeCell ref="A32:O32"/>
  </mergeCells>
  <printOptions/>
  <pageMargins left="0" right="0" top="0.7480314960629921" bottom="0.7480314960629921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J10"/>
  <sheetViews>
    <sheetView zoomScalePageLayoutView="0" workbookViewId="0" topLeftCell="A1">
      <selection activeCell="A3" sqref="A3:J3"/>
    </sheetView>
  </sheetViews>
  <sheetFormatPr defaultColWidth="9.140625" defaultRowHeight="23.25" customHeight="1"/>
  <cols>
    <col min="1" max="8" width="9.140625" style="1" customWidth="1"/>
    <col min="9" max="9" width="11.28125" style="1" bestFit="1" customWidth="1"/>
    <col min="10" max="16384" width="9.140625" style="1" customWidth="1"/>
  </cols>
  <sheetData>
    <row r="1" spans="1:10" ht="23.25" customHeight="1">
      <c r="A1" s="260" t="s">
        <v>262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23.25" customHeight="1">
      <c r="A2" s="260" t="s">
        <v>381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23.25" customHeight="1">
      <c r="A3" s="260" t="s">
        <v>506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23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23.25" customHeight="1">
      <c r="A5" s="128" t="s">
        <v>494</v>
      </c>
      <c r="B5" s="128"/>
      <c r="C5" s="123"/>
      <c r="D5" s="123"/>
      <c r="E5" s="123"/>
      <c r="F5" s="123"/>
      <c r="G5" s="123"/>
      <c r="H5" s="123"/>
      <c r="I5" s="123"/>
      <c r="J5" s="123"/>
    </row>
    <row r="6" spans="2:9" ht="23.25" customHeight="1">
      <c r="B6" s="1" t="s">
        <v>508</v>
      </c>
      <c r="I6" s="35">
        <v>731200</v>
      </c>
    </row>
    <row r="7" spans="2:9" ht="23.25" customHeight="1">
      <c r="B7" s="1" t="s">
        <v>509</v>
      </c>
      <c r="I7" s="35">
        <v>1710</v>
      </c>
    </row>
    <row r="8" spans="2:9" ht="23.25" customHeight="1">
      <c r="B8" s="1" t="s">
        <v>510</v>
      </c>
      <c r="I8" s="35">
        <v>28200</v>
      </c>
    </row>
    <row r="9" spans="2:9" ht="23.25" customHeight="1">
      <c r="B9" s="1" t="s">
        <v>511</v>
      </c>
      <c r="I9" s="35">
        <v>6000</v>
      </c>
    </row>
    <row r="10" spans="2:9" ht="23.25" customHeight="1" thickBot="1">
      <c r="B10" s="38" t="s">
        <v>54</v>
      </c>
      <c r="I10" s="182">
        <f>SUM(I6:I9)</f>
        <v>767110</v>
      </c>
    </row>
    <row r="11" ht="23.25" customHeight="1" thickTop="1"/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5" width="15.7109375" style="1" customWidth="1"/>
    <col min="6" max="16384" width="9.140625" style="1" customWidth="1"/>
  </cols>
  <sheetData>
    <row r="1" spans="1:10" ht="26.25">
      <c r="A1" s="260" t="s">
        <v>262</v>
      </c>
      <c r="B1" s="260"/>
      <c r="C1" s="260"/>
      <c r="D1" s="260"/>
      <c r="E1" s="260"/>
      <c r="F1" s="260"/>
      <c r="G1" s="78"/>
      <c r="H1" s="78"/>
      <c r="I1" s="78"/>
      <c r="J1" s="78"/>
    </row>
    <row r="2" spans="1:10" ht="26.25">
      <c r="A2" s="260" t="s">
        <v>381</v>
      </c>
      <c r="B2" s="260"/>
      <c r="C2" s="260"/>
      <c r="D2" s="260"/>
      <c r="E2" s="260"/>
      <c r="F2" s="260"/>
      <c r="G2" s="78"/>
      <c r="H2" s="78"/>
      <c r="I2" s="78"/>
      <c r="J2" s="78"/>
    </row>
    <row r="3" spans="1:10" ht="26.25">
      <c r="A3" s="260" t="s">
        <v>506</v>
      </c>
      <c r="B3" s="260"/>
      <c r="C3" s="260"/>
      <c r="D3" s="260"/>
      <c r="E3" s="260"/>
      <c r="F3" s="260"/>
      <c r="G3" s="78"/>
      <c r="H3" s="78"/>
      <c r="I3" s="78"/>
      <c r="J3" s="78"/>
    </row>
    <row r="4" spans="1:10" ht="26.25">
      <c r="A4" s="123"/>
      <c r="B4" s="123"/>
      <c r="C4" s="123"/>
      <c r="D4" s="123"/>
      <c r="E4" s="123"/>
      <c r="F4" s="123"/>
      <c r="G4" s="78"/>
      <c r="H4" s="78"/>
      <c r="I4" s="78"/>
      <c r="J4" s="78"/>
    </row>
    <row r="5" ht="23.25">
      <c r="A5" s="38" t="s">
        <v>495</v>
      </c>
    </row>
    <row r="6" ht="23.25">
      <c r="A6" s="38"/>
    </row>
    <row r="7" spans="2:5" ht="23.25">
      <c r="B7" s="45" t="s">
        <v>386</v>
      </c>
      <c r="C7" s="45" t="s">
        <v>387</v>
      </c>
      <c r="D7" s="45" t="s">
        <v>388</v>
      </c>
      <c r="E7" s="45" t="s">
        <v>51</v>
      </c>
    </row>
    <row r="8" spans="2:5" ht="23.25">
      <c r="B8" s="57" t="s">
        <v>389</v>
      </c>
      <c r="C8" s="57">
        <v>2556</v>
      </c>
      <c r="D8" s="60">
        <v>0</v>
      </c>
      <c r="E8" s="60">
        <v>0</v>
      </c>
    </row>
    <row r="9" spans="2:5" ht="23.25">
      <c r="B9" s="57"/>
      <c r="C9" s="57">
        <v>2557</v>
      </c>
      <c r="D9" s="60">
        <v>0</v>
      </c>
      <c r="E9" s="60">
        <v>0</v>
      </c>
    </row>
    <row r="10" spans="2:5" ht="23.25">
      <c r="B10" s="57"/>
      <c r="C10" s="57">
        <v>2558</v>
      </c>
      <c r="D10" s="60">
        <v>0</v>
      </c>
      <c r="E10" s="60">
        <v>0</v>
      </c>
    </row>
    <row r="11" spans="2:5" ht="24" thickBot="1">
      <c r="B11" s="265" t="s">
        <v>54</v>
      </c>
      <c r="C11" s="266"/>
      <c r="D11" s="54">
        <f>SUM(D8:D10)</f>
        <v>0</v>
      </c>
      <c r="E11" s="54">
        <f>SUM(E8:E10)</f>
        <v>0</v>
      </c>
    </row>
    <row r="12" spans="2:5" ht="24" thickTop="1">
      <c r="B12" s="57" t="s">
        <v>390</v>
      </c>
      <c r="C12" s="57">
        <v>2556</v>
      </c>
      <c r="D12" s="172">
        <v>0</v>
      </c>
      <c r="E12" s="60">
        <v>0</v>
      </c>
    </row>
    <row r="13" spans="2:5" ht="23.25">
      <c r="B13" s="57"/>
      <c r="C13" s="57">
        <v>2557</v>
      </c>
      <c r="D13" s="172">
        <v>0</v>
      </c>
      <c r="E13" s="60">
        <v>0</v>
      </c>
    </row>
    <row r="14" spans="2:5" ht="23.25">
      <c r="B14" s="57"/>
      <c r="C14" s="57">
        <v>2558</v>
      </c>
      <c r="D14" s="172">
        <v>18</v>
      </c>
      <c r="E14" s="60">
        <v>918</v>
      </c>
    </row>
    <row r="15" spans="2:5" ht="24" thickBot="1">
      <c r="B15" s="265" t="s">
        <v>54</v>
      </c>
      <c r="C15" s="266"/>
      <c r="D15" s="173">
        <v>142</v>
      </c>
      <c r="E15" s="54">
        <f>SUM(E12:E14)</f>
        <v>918</v>
      </c>
    </row>
    <row r="16" spans="2:5" ht="24" thickTop="1">
      <c r="B16" s="57" t="s">
        <v>391</v>
      </c>
      <c r="C16" s="57">
        <v>2556</v>
      </c>
      <c r="D16" s="60">
        <v>0</v>
      </c>
      <c r="E16" s="60">
        <v>0</v>
      </c>
    </row>
    <row r="17" spans="2:5" ht="23.25">
      <c r="B17" s="57"/>
      <c r="C17" s="57">
        <v>2557</v>
      </c>
      <c r="D17" s="60">
        <v>0</v>
      </c>
      <c r="E17" s="60">
        <v>0</v>
      </c>
    </row>
    <row r="18" spans="2:5" ht="23.25">
      <c r="B18" s="57"/>
      <c r="C18" s="57">
        <v>2558</v>
      </c>
      <c r="D18" s="60">
        <v>0</v>
      </c>
      <c r="E18" s="60">
        <v>0</v>
      </c>
    </row>
    <row r="19" spans="2:5" ht="24" thickBot="1">
      <c r="B19" s="265" t="s">
        <v>54</v>
      </c>
      <c r="C19" s="266"/>
      <c r="D19" s="54">
        <f>SUM(D16:D18)</f>
        <v>0</v>
      </c>
      <c r="E19" s="54">
        <f>SUM(E16:E18)</f>
        <v>0</v>
      </c>
    </row>
    <row r="20" spans="4:5" ht="24" thickTop="1">
      <c r="D20" s="35"/>
      <c r="E20" s="35"/>
    </row>
  </sheetData>
  <sheetProtection/>
  <mergeCells count="6">
    <mergeCell ref="B11:C11"/>
    <mergeCell ref="B15:C15"/>
    <mergeCell ref="B19:C19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F2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421875" style="0" customWidth="1"/>
    <col min="2" max="2" width="39.421875" style="0" customWidth="1"/>
    <col min="3" max="3" width="14.7109375" style="0" customWidth="1"/>
    <col min="4" max="4" width="14.7109375" style="141" customWidth="1"/>
    <col min="5" max="5" width="14.7109375" style="0" customWidth="1"/>
  </cols>
  <sheetData>
    <row r="1" spans="1:6" ht="26.25">
      <c r="A1" s="260" t="s">
        <v>262</v>
      </c>
      <c r="B1" s="260"/>
      <c r="C1" s="260"/>
      <c r="D1" s="260"/>
      <c r="E1" s="260"/>
      <c r="F1" s="260"/>
    </row>
    <row r="2" spans="1:6" ht="26.25">
      <c r="A2" s="260" t="s">
        <v>381</v>
      </c>
      <c r="B2" s="260"/>
      <c r="C2" s="260"/>
      <c r="D2" s="260"/>
      <c r="E2" s="260"/>
      <c r="F2" s="260"/>
    </row>
    <row r="3" spans="1:6" ht="26.25">
      <c r="A3" s="260" t="s">
        <v>506</v>
      </c>
      <c r="B3" s="260"/>
      <c r="C3" s="260"/>
      <c r="D3" s="260"/>
      <c r="E3" s="260"/>
      <c r="F3" s="260"/>
    </row>
    <row r="4" spans="1:6" ht="26.25">
      <c r="A4" s="123"/>
      <c r="B4" s="123"/>
      <c r="C4" s="123"/>
      <c r="D4" s="142"/>
      <c r="E4" s="123"/>
      <c r="F4" s="123"/>
    </row>
    <row r="5" spans="1:6" ht="26.25">
      <c r="A5" s="128" t="s">
        <v>547</v>
      </c>
      <c r="B5" s="123"/>
      <c r="C5" s="123"/>
      <c r="D5" s="142"/>
      <c r="E5" s="123"/>
      <c r="F5" s="123"/>
    </row>
    <row r="6" spans="1:6" ht="26.25">
      <c r="A6" s="123"/>
      <c r="B6" s="130" t="s">
        <v>392</v>
      </c>
      <c r="C6" s="127"/>
      <c r="D6" s="179">
        <v>26864.62</v>
      </c>
      <c r="E6" s="123"/>
      <c r="F6" s="123"/>
    </row>
    <row r="7" spans="1:6" ht="26.25">
      <c r="A7" s="123"/>
      <c r="B7" s="130" t="s">
        <v>393</v>
      </c>
      <c r="C7" s="127"/>
      <c r="D7" s="179">
        <v>953672</v>
      </c>
      <c r="E7" s="123"/>
      <c r="F7" s="123"/>
    </row>
    <row r="8" spans="1:6" ht="26.25">
      <c r="A8" s="123"/>
      <c r="B8" s="130" t="s">
        <v>435</v>
      </c>
      <c r="C8" s="127"/>
      <c r="D8" s="179">
        <v>1659750.55</v>
      </c>
      <c r="E8" s="123"/>
      <c r="F8" s="123"/>
    </row>
    <row r="9" spans="1:6" ht="26.25">
      <c r="A9" s="123"/>
      <c r="B9" s="130" t="s">
        <v>512</v>
      </c>
      <c r="C9" s="127"/>
      <c r="D9" s="179">
        <v>106790</v>
      </c>
      <c r="E9" s="123"/>
      <c r="F9" s="123"/>
    </row>
    <row r="10" spans="1:6" ht="27" thickBot="1">
      <c r="A10" s="123"/>
      <c r="B10" s="123" t="s">
        <v>54</v>
      </c>
      <c r="C10" s="127"/>
      <c r="D10" s="180">
        <f>SUM(D6:D9)</f>
        <v>2747077.17</v>
      </c>
      <c r="E10" s="123"/>
      <c r="F10" s="123"/>
    </row>
    <row r="11" spans="1:6" ht="27" thickTop="1">
      <c r="A11" s="123"/>
      <c r="B11" s="130"/>
      <c r="C11" s="127"/>
      <c r="D11" s="179"/>
      <c r="E11" s="123"/>
      <c r="F11" s="123"/>
    </row>
    <row r="12" spans="1:6" ht="26.25">
      <c r="A12" s="123"/>
      <c r="B12" s="130"/>
      <c r="C12" s="127"/>
      <c r="D12" s="179"/>
      <c r="E12" s="123"/>
      <c r="F12" s="123"/>
    </row>
    <row r="13" spans="1:6" ht="26.25">
      <c r="A13" s="123"/>
      <c r="B13" s="130"/>
      <c r="C13" s="127"/>
      <c r="D13" s="179"/>
      <c r="E13" s="123"/>
      <c r="F13" s="123"/>
    </row>
    <row r="14" spans="1:6" ht="26.25">
      <c r="A14" s="123"/>
      <c r="B14" s="130"/>
      <c r="C14" s="127"/>
      <c r="D14" s="179"/>
      <c r="E14" s="123"/>
      <c r="F14" s="123"/>
    </row>
    <row r="15" spans="1:6" ht="26.25">
      <c r="A15" s="123"/>
      <c r="B15" s="130"/>
      <c r="C15" s="127"/>
      <c r="D15" s="179"/>
      <c r="E15" s="123"/>
      <c r="F15" s="123"/>
    </row>
    <row r="16" spans="1:6" ht="26.25">
      <c r="A16" s="123"/>
      <c r="B16" s="123"/>
      <c r="C16" s="123"/>
      <c r="D16" s="142"/>
      <c r="E16" s="123"/>
      <c r="F16" s="123"/>
    </row>
    <row r="17" spans="1:6" ht="26.25">
      <c r="A17" s="123"/>
      <c r="B17" s="123"/>
      <c r="C17" s="123"/>
      <c r="D17" s="142"/>
      <c r="E17" s="123"/>
      <c r="F17" s="123"/>
    </row>
    <row r="18" spans="1:5" ht="23.25">
      <c r="A18" s="38"/>
      <c r="B18" s="1"/>
      <c r="C18" s="1"/>
      <c r="D18" s="35"/>
      <c r="E18" s="1"/>
    </row>
    <row r="19" spans="1:5" ht="29.25" customHeight="1">
      <c r="A19" s="258"/>
      <c r="B19" s="258"/>
      <c r="C19" s="55"/>
      <c r="D19" s="139"/>
      <c r="E19" s="1"/>
    </row>
    <row r="20" spans="1:5" ht="30" customHeight="1">
      <c r="A20" s="43"/>
      <c r="B20" s="1"/>
      <c r="C20" s="1"/>
      <c r="D20" s="35"/>
      <c r="E20" s="1"/>
    </row>
    <row r="21" spans="1:5" ht="23.25">
      <c r="A21" s="258"/>
      <c r="B21" s="258"/>
      <c r="C21" s="55"/>
      <c r="D21" s="139"/>
      <c r="E21" s="1"/>
    </row>
    <row r="22" spans="1:5" ht="23.25">
      <c r="A22" s="258"/>
      <c r="B22" s="258"/>
      <c r="C22" s="55"/>
      <c r="D22" s="139"/>
      <c r="E22" s="1"/>
    </row>
    <row r="23" spans="1:5" ht="23.25">
      <c r="A23" s="1"/>
      <c r="B23" s="1"/>
      <c r="C23" s="1"/>
      <c r="D23" s="35"/>
      <c r="E23" s="1"/>
    </row>
    <row r="24" spans="1:5" ht="23.25">
      <c r="A24" s="258"/>
      <c r="B24" s="258"/>
      <c r="C24" s="258"/>
      <c r="D24" s="258"/>
      <c r="E24" s="258"/>
    </row>
    <row r="25" spans="1:5" ht="23.25">
      <c r="A25" s="43"/>
      <c r="B25" s="1"/>
      <c r="C25" s="259"/>
      <c r="D25" s="259"/>
      <c r="E25" s="259"/>
    </row>
    <row r="26" spans="1:5" ht="23.25">
      <c r="A26" s="258"/>
      <c r="B26" s="258"/>
      <c r="C26" s="258"/>
      <c r="D26" s="258"/>
      <c r="E26" s="258"/>
    </row>
    <row r="27" spans="1:5" ht="23.25">
      <c r="A27" s="258"/>
      <c r="B27" s="258"/>
      <c r="C27" s="258"/>
      <c r="D27" s="258"/>
      <c r="E27" s="258"/>
    </row>
    <row r="28" spans="3:5" ht="23.25">
      <c r="C28" s="258"/>
      <c r="D28" s="258"/>
      <c r="E28" s="258"/>
    </row>
  </sheetData>
  <sheetProtection/>
  <mergeCells count="14">
    <mergeCell ref="A21:B21"/>
    <mergeCell ref="A27:B27"/>
    <mergeCell ref="A22:B22"/>
    <mergeCell ref="C25:E25"/>
    <mergeCell ref="C28:E28"/>
    <mergeCell ref="A1:F1"/>
    <mergeCell ref="A2:F2"/>
    <mergeCell ref="A3:F3"/>
    <mergeCell ref="C27:E27"/>
    <mergeCell ref="A24:B24"/>
    <mergeCell ref="C24:E24"/>
    <mergeCell ref="A26:B26"/>
    <mergeCell ref="C26:E26"/>
    <mergeCell ref="A19:B19"/>
  </mergeCells>
  <printOptions/>
  <pageMargins left="0.71" right="0.5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6" width="15.7109375" style="0" customWidth="1"/>
  </cols>
  <sheetData>
    <row r="1" spans="1:6" ht="26.25">
      <c r="A1" s="260" t="s">
        <v>262</v>
      </c>
      <c r="B1" s="260"/>
      <c r="C1" s="260"/>
      <c r="D1" s="260"/>
      <c r="E1" s="260"/>
      <c r="F1" s="260"/>
    </row>
    <row r="2" spans="1:6" ht="26.25">
      <c r="A2" s="260" t="s">
        <v>381</v>
      </c>
      <c r="B2" s="260"/>
      <c r="C2" s="260"/>
      <c r="D2" s="260"/>
      <c r="E2" s="260"/>
      <c r="F2" s="260"/>
    </row>
    <row r="3" spans="1:6" ht="26.25">
      <c r="A3" s="260" t="s">
        <v>384</v>
      </c>
      <c r="B3" s="260"/>
      <c r="C3" s="260"/>
      <c r="D3" s="260"/>
      <c r="E3" s="260"/>
      <c r="F3" s="260"/>
    </row>
    <row r="4" spans="1:6" ht="26.25">
      <c r="A4" s="123"/>
      <c r="B4" s="123"/>
      <c r="C4" s="123"/>
      <c r="D4" s="123"/>
      <c r="E4" s="123"/>
      <c r="F4" s="63"/>
    </row>
    <row r="5" spans="1:6" ht="26.25">
      <c r="A5" s="128" t="s">
        <v>395</v>
      </c>
      <c r="B5" s="123"/>
      <c r="C5" s="123"/>
      <c r="D5" s="123"/>
      <c r="E5" s="123"/>
      <c r="F5" s="63"/>
    </row>
    <row r="6" spans="1:6" ht="23.25">
      <c r="A6" s="45" t="s">
        <v>396</v>
      </c>
      <c r="B6" s="45" t="s">
        <v>340</v>
      </c>
      <c r="C6" s="45" t="s">
        <v>309</v>
      </c>
      <c r="D6" s="45" t="s">
        <v>252</v>
      </c>
      <c r="E6" s="45" t="s">
        <v>394</v>
      </c>
      <c r="F6" s="129" t="s">
        <v>51</v>
      </c>
    </row>
    <row r="7" spans="1:6" ht="23.25">
      <c r="A7" s="131"/>
      <c r="B7" s="51"/>
      <c r="C7" s="132"/>
      <c r="D7" s="132"/>
      <c r="E7" s="51"/>
      <c r="F7" s="47"/>
    </row>
    <row r="8" spans="1:6" ht="23.25">
      <c r="A8" s="48"/>
      <c r="B8" s="53"/>
      <c r="C8" s="71"/>
      <c r="D8" s="71"/>
      <c r="E8" s="53"/>
      <c r="F8" s="48"/>
    </row>
    <row r="9" spans="1:6" ht="23.25">
      <c r="A9" s="48"/>
      <c r="B9" s="53"/>
      <c r="C9" s="71"/>
      <c r="D9" s="71"/>
      <c r="E9" s="53"/>
      <c r="F9" s="48"/>
    </row>
    <row r="10" spans="1:6" ht="23.25">
      <c r="A10" s="98"/>
      <c r="B10" s="53"/>
      <c r="C10" s="71"/>
      <c r="D10" s="71"/>
      <c r="E10" s="53"/>
      <c r="F10" s="48"/>
    </row>
    <row r="11" spans="1:6" ht="23.25">
      <c r="A11" s="100"/>
      <c r="B11" s="53"/>
      <c r="C11" s="53"/>
      <c r="D11" s="71"/>
      <c r="E11" s="53"/>
      <c r="F11" s="48"/>
    </row>
    <row r="12" spans="1:6" ht="23.25">
      <c r="A12" s="136"/>
      <c r="B12" s="79"/>
      <c r="C12" s="137"/>
      <c r="D12" s="137"/>
      <c r="E12" s="137"/>
      <c r="F12" s="72"/>
    </row>
    <row r="13" spans="1:6" ht="24" thickBot="1">
      <c r="A13" s="133"/>
      <c r="B13" s="134"/>
      <c r="C13" s="134"/>
      <c r="D13" s="134"/>
      <c r="E13" s="134"/>
      <c r="F13" s="135"/>
    </row>
    <row r="14" spans="1:6" ht="24" thickTop="1">
      <c r="A14" s="76"/>
      <c r="B14" s="86"/>
      <c r="C14" s="99"/>
      <c r="D14" s="99"/>
      <c r="E14" s="86"/>
      <c r="F14" s="1"/>
    </row>
    <row r="15" spans="1:6" ht="23.25">
      <c r="A15" s="38"/>
      <c r="B15" s="1"/>
      <c r="C15" s="1"/>
      <c r="D15" s="1"/>
      <c r="E15" s="1"/>
      <c r="F15" s="1"/>
    </row>
    <row r="16" spans="1:6" ht="23.25">
      <c r="A16" s="258"/>
      <c r="B16" s="258"/>
      <c r="C16" s="258"/>
      <c r="D16" s="258"/>
      <c r="E16" s="43"/>
      <c r="F16" s="55"/>
    </row>
    <row r="17" spans="1:6" ht="23.25">
      <c r="A17" s="1"/>
      <c r="B17" s="1"/>
      <c r="C17" s="267"/>
      <c r="D17" s="267"/>
      <c r="E17" s="55"/>
      <c r="F17" s="1"/>
    </row>
    <row r="18" spans="1:6" ht="23.25">
      <c r="A18" s="1"/>
      <c r="B18" s="1"/>
      <c r="C18" s="55"/>
      <c r="D18" s="55"/>
      <c r="E18" s="55"/>
      <c r="F18" s="1"/>
    </row>
    <row r="19" spans="1:6" ht="23.25">
      <c r="A19" s="258"/>
      <c r="B19" s="258"/>
      <c r="C19" s="258"/>
      <c r="D19" s="258"/>
      <c r="E19" s="43"/>
      <c r="F19" s="55"/>
    </row>
    <row r="20" spans="1:6" ht="23.25">
      <c r="A20" s="258"/>
      <c r="B20" s="258"/>
      <c r="C20" s="258"/>
      <c r="D20" s="258"/>
      <c r="E20" s="43"/>
      <c r="F20" s="55"/>
    </row>
    <row r="21" spans="1:6" ht="23.25">
      <c r="A21" s="258"/>
      <c r="B21" s="258"/>
      <c r="C21" s="258"/>
      <c r="D21" s="258"/>
      <c r="E21" s="43"/>
      <c r="F21" s="1"/>
    </row>
    <row r="22" spans="1:6" ht="23.25">
      <c r="A22" s="1"/>
      <c r="B22" s="1"/>
      <c r="C22" s="1"/>
      <c r="D22" s="1"/>
      <c r="E22" s="1"/>
      <c r="F22" s="1"/>
    </row>
  </sheetData>
  <sheetProtection/>
  <mergeCells count="12">
    <mergeCell ref="A21:B21"/>
    <mergeCell ref="C21:D21"/>
    <mergeCell ref="C17:D17"/>
    <mergeCell ref="A19:B19"/>
    <mergeCell ref="C19:D19"/>
    <mergeCell ref="A20:B20"/>
    <mergeCell ref="C20:D20"/>
    <mergeCell ref="A1:F1"/>
    <mergeCell ref="A2:F2"/>
    <mergeCell ref="A3:F3"/>
    <mergeCell ref="A16:B16"/>
    <mergeCell ref="C16:D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39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9.8515625" style="1" customWidth="1"/>
    <col min="2" max="5" width="9.140625" style="1" customWidth="1"/>
    <col min="6" max="6" width="6.140625" style="1" customWidth="1"/>
    <col min="7" max="7" width="9.28125" style="1" customWidth="1"/>
    <col min="8" max="8" width="13.8515625" style="1" customWidth="1"/>
    <col min="9" max="9" width="14.00390625" style="1" customWidth="1"/>
    <col min="10" max="16384" width="9.140625" style="1" customWidth="1"/>
  </cols>
  <sheetData>
    <row r="1" spans="1:9" ht="26.25">
      <c r="A1" s="260" t="s">
        <v>262</v>
      </c>
      <c r="B1" s="260"/>
      <c r="C1" s="260"/>
      <c r="D1" s="260"/>
      <c r="E1" s="260"/>
      <c r="F1" s="260"/>
      <c r="G1" s="260"/>
      <c r="H1" s="260"/>
      <c r="I1" s="260"/>
    </row>
    <row r="2" spans="1:9" ht="26.25">
      <c r="A2" s="260" t="s">
        <v>381</v>
      </c>
      <c r="B2" s="260"/>
      <c r="C2" s="260"/>
      <c r="D2" s="260"/>
      <c r="E2" s="260"/>
      <c r="F2" s="260"/>
      <c r="G2" s="260"/>
      <c r="H2" s="260"/>
      <c r="I2" s="260"/>
    </row>
    <row r="3" spans="1:9" ht="26.25">
      <c r="A3" s="260" t="s">
        <v>514</v>
      </c>
      <c r="B3" s="260"/>
      <c r="C3" s="260"/>
      <c r="D3" s="260"/>
      <c r="E3" s="260"/>
      <c r="F3" s="260"/>
      <c r="G3" s="260"/>
      <c r="H3" s="260"/>
      <c r="I3" s="260"/>
    </row>
    <row r="4" spans="1:9" ht="26.25">
      <c r="A4" s="123"/>
      <c r="B4" s="123"/>
      <c r="C4" s="123"/>
      <c r="D4" s="123"/>
      <c r="E4" s="123"/>
      <c r="F4" s="123"/>
      <c r="G4" s="123"/>
      <c r="H4" s="123"/>
      <c r="I4" s="123"/>
    </row>
    <row r="5" spans="1:9" ht="26.25">
      <c r="A5" s="128" t="s">
        <v>548</v>
      </c>
      <c r="B5" s="123"/>
      <c r="C5" s="123"/>
      <c r="D5" s="123"/>
      <c r="E5" s="123"/>
      <c r="F5" s="123"/>
      <c r="G5" s="123"/>
      <c r="H5" s="123"/>
      <c r="I5" s="123"/>
    </row>
    <row r="6" spans="1:9" ht="23.25">
      <c r="A6" s="38" t="s">
        <v>518</v>
      </c>
      <c r="E6" s="35"/>
      <c r="F6" s="35"/>
      <c r="G6" s="35"/>
      <c r="H6" s="35"/>
      <c r="I6" s="42">
        <v>23917442.02</v>
      </c>
    </row>
    <row r="7" spans="1:9" ht="23.25">
      <c r="A7" s="56"/>
      <c r="B7" s="1" t="s">
        <v>58</v>
      </c>
      <c r="E7" s="35"/>
      <c r="F7" s="35"/>
      <c r="G7" s="35"/>
      <c r="H7" s="35">
        <v>8028787.2</v>
      </c>
      <c r="I7" s="35"/>
    </row>
    <row r="8" spans="1:9" ht="23.25">
      <c r="A8" s="56" t="s">
        <v>60</v>
      </c>
      <c r="B8" s="1" t="s">
        <v>430</v>
      </c>
      <c r="E8" s="35"/>
      <c r="F8" s="35"/>
      <c r="G8" s="35"/>
      <c r="H8" s="77">
        <f>H7*25/100</f>
        <v>2007196.8</v>
      </c>
      <c r="I8" s="175">
        <f>H7-H8</f>
        <v>6021590.4</v>
      </c>
    </row>
    <row r="9" spans="1:9" ht="23.25">
      <c r="A9" s="56" t="s">
        <v>57</v>
      </c>
      <c r="B9" s="1" t="s">
        <v>431</v>
      </c>
      <c r="E9" s="35"/>
      <c r="F9" s="35"/>
      <c r="G9" s="35"/>
      <c r="H9" s="35"/>
      <c r="I9" s="35"/>
    </row>
    <row r="10" spans="1:9" ht="23.25">
      <c r="A10" s="56"/>
      <c r="B10" s="1" t="s">
        <v>59</v>
      </c>
      <c r="E10" s="35"/>
      <c r="F10" s="35"/>
      <c r="G10" s="75"/>
      <c r="H10" s="35">
        <v>435342.9</v>
      </c>
      <c r="I10" s="35"/>
    </row>
    <row r="11" spans="2:9" ht="23.25">
      <c r="B11" s="1" t="s">
        <v>432</v>
      </c>
      <c r="E11" s="35"/>
      <c r="F11" s="35"/>
      <c r="G11" s="75"/>
      <c r="H11" s="77">
        <v>1162897.98</v>
      </c>
      <c r="I11" s="175">
        <f>SUM(H10:H11)</f>
        <v>1598240.88</v>
      </c>
    </row>
    <row r="12" spans="1:9" ht="23.25">
      <c r="A12" s="56" t="s">
        <v>60</v>
      </c>
      <c r="B12" s="1" t="s">
        <v>61</v>
      </c>
      <c r="E12" s="35"/>
      <c r="F12" s="35"/>
      <c r="G12" s="75"/>
      <c r="H12" s="35"/>
      <c r="I12" s="174">
        <v>-9923840</v>
      </c>
    </row>
    <row r="13" spans="1:9" ht="24" thickBot="1">
      <c r="A13" s="56"/>
      <c r="B13" s="1" t="s">
        <v>517</v>
      </c>
      <c r="E13" s="35"/>
      <c r="F13" s="35"/>
      <c r="G13" s="35"/>
      <c r="H13" s="35"/>
      <c r="I13" s="40">
        <f>I6+I8+I11+I12</f>
        <v>21613433.3</v>
      </c>
    </row>
    <row r="14" spans="1:9" ht="24" thickTop="1">
      <c r="A14" s="56"/>
      <c r="E14" s="35"/>
      <c r="F14" s="35"/>
      <c r="G14" s="35"/>
      <c r="H14" s="35"/>
      <c r="I14" s="86"/>
    </row>
    <row r="15" spans="1:9" ht="23.25">
      <c r="A15" s="56"/>
      <c r="E15" s="35"/>
      <c r="F15" s="35"/>
      <c r="G15" s="35"/>
      <c r="H15" s="35"/>
      <c r="I15" s="35"/>
    </row>
    <row r="16" spans="1:9" ht="23.25">
      <c r="A16" s="126" t="s">
        <v>516</v>
      </c>
      <c r="E16" s="35"/>
      <c r="F16" s="35"/>
      <c r="G16" s="35"/>
      <c r="H16" s="35"/>
      <c r="I16" s="35"/>
    </row>
    <row r="17" spans="1:9" ht="23.25">
      <c r="A17" s="126"/>
      <c r="B17" s="208" t="s">
        <v>484</v>
      </c>
      <c r="C17" s="207"/>
      <c r="E17" s="35"/>
      <c r="F17" s="35"/>
      <c r="G17" s="35"/>
      <c r="H17" s="35"/>
      <c r="I17" s="35">
        <v>0</v>
      </c>
    </row>
    <row r="18" spans="1:9" ht="23.25">
      <c r="A18" s="126"/>
      <c r="B18" s="208" t="s">
        <v>485</v>
      </c>
      <c r="C18" s="207"/>
      <c r="E18" s="35"/>
      <c r="F18" s="35"/>
      <c r="G18" s="35"/>
      <c r="H18" s="35"/>
      <c r="I18" s="35">
        <v>918</v>
      </c>
    </row>
    <row r="19" spans="1:9" ht="23.25">
      <c r="A19" s="126"/>
      <c r="B19" s="208" t="s">
        <v>486</v>
      </c>
      <c r="C19" s="207"/>
      <c r="E19" s="35"/>
      <c r="F19" s="35"/>
      <c r="G19" s="35"/>
      <c r="H19" s="35"/>
      <c r="I19" s="35">
        <v>0</v>
      </c>
    </row>
    <row r="20" spans="1:9" ht="23.25">
      <c r="A20" s="126"/>
      <c r="B20" s="208" t="s">
        <v>487</v>
      </c>
      <c r="C20" s="207"/>
      <c r="E20" s="35"/>
      <c r="F20" s="35"/>
      <c r="G20" s="35"/>
      <c r="H20" s="35"/>
      <c r="I20" s="35">
        <v>0</v>
      </c>
    </row>
    <row r="21" spans="1:9" ht="23.25">
      <c r="A21" s="126"/>
      <c r="B21" s="208" t="s">
        <v>489</v>
      </c>
      <c r="C21" s="207"/>
      <c r="E21" s="35"/>
      <c r="F21" s="35"/>
      <c r="G21" s="35"/>
      <c r="H21" s="35"/>
      <c r="I21" s="35">
        <v>0</v>
      </c>
    </row>
    <row r="22" spans="1:9" ht="23.25">
      <c r="A22" s="126"/>
      <c r="B22" s="208" t="s">
        <v>488</v>
      </c>
      <c r="C22" s="207"/>
      <c r="E22" s="35"/>
      <c r="F22" s="35"/>
      <c r="G22" s="35"/>
      <c r="H22" s="35"/>
      <c r="I22" s="77">
        <v>21612515.3</v>
      </c>
    </row>
    <row r="23" spans="8:9" ht="24" thickBot="1">
      <c r="H23" s="38" t="s">
        <v>54</v>
      </c>
      <c r="I23" s="176">
        <f>SUM(I17:I22)</f>
        <v>21613433.3</v>
      </c>
    </row>
    <row r="24" ht="24" thickTop="1"/>
    <row r="25" spans="1:2" ht="23.25">
      <c r="A25" s="38" t="s">
        <v>62</v>
      </c>
      <c r="B25" s="1" t="s">
        <v>513</v>
      </c>
    </row>
    <row r="26" spans="1:2" ht="23.25">
      <c r="A26" s="38"/>
      <c r="B26" s="1" t="s">
        <v>549</v>
      </c>
    </row>
    <row r="29" ht="23.25">
      <c r="A29" s="38"/>
    </row>
    <row r="30" spans="1:4" ht="39" customHeight="1">
      <c r="A30" s="258"/>
      <c r="B30" s="258"/>
      <c r="C30" s="258"/>
      <c r="D30" s="258"/>
    </row>
    <row r="31" ht="37.5" customHeight="1">
      <c r="A31" s="43"/>
    </row>
    <row r="32" spans="1:4" ht="23.25">
      <c r="A32" s="258"/>
      <c r="B32" s="258"/>
      <c r="C32" s="258"/>
      <c r="D32" s="258"/>
    </row>
    <row r="33" spans="1:4" ht="23.25">
      <c r="A33" s="258"/>
      <c r="B33" s="258"/>
      <c r="C33" s="258"/>
      <c r="D33" s="258"/>
    </row>
    <row r="35" spans="1:9" ht="23.25">
      <c r="A35" s="258"/>
      <c r="B35" s="258"/>
      <c r="C35" s="258"/>
      <c r="D35" s="258"/>
      <c r="E35" s="55"/>
      <c r="F35" s="258"/>
      <c r="G35" s="258"/>
      <c r="H35" s="258"/>
      <c r="I35" s="258"/>
    </row>
    <row r="36" spans="1:9" ht="23.25">
      <c r="A36" s="259"/>
      <c r="B36" s="259"/>
      <c r="C36" s="259"/>
      <c r="D36" s="259"/>
      <c r="F36" s="259"/>
      <c r="G36" s="259"/>
      <c r="H36" s="259"/>
      <c r="I36" s="259"/>
    </row>
    <row r="37" spans="1:9" ht="23.25">
      <c r="A37" s="258"/>
      <c r="B37" s="258"/>
      <c r="C37" s="258"/>
      <c r="D37" s="258"/>
      <c r="E37" s="55"/>
      <c r="F37" s="258"/>
      <c r="G37" s="258"/>
      <c r="H37" s="258"/>
      <c r="I37" s="258"/>
    </row>
    <row r="38" spans="1:9" ht="23.25">
      <c r="A38" s="258"/>
      <c r="B38" s="258"/>
      <c r="C38" s="258"/>
      <c r="D38" s="258"/>
      <c r="E38" s="55"/>
      <c r="F38" s="258"/>
      <c r="G38" s="258"/>
      <c r="H38" s="258"/>
      <c r="I38" s="258"/>
    </row>
    <row r="39" spans="6:9" ht="23.25">
      <c r="F39" s="258"/>
      <c r="G39" s="258"/>
      <c r="H39" s="258"/>
      <c r="I39" s="258"/>
    </row>
  </sheetData>
  <sheetProtection/>
  <mergeCells count="15">
    <mergeCell ref="A33:D33"/>
    <mergeCell ref="A32:D32"/>
    <mergeCell ref="A30:D30"/>
    <mergeCell ref="A1:I1"/>
    <mergeCell ref="A2:I2"/>
    <mergeCell ref="A3:I3"/>
    <mergeCell ref="F39:I39"/>
    <mergeCell ref="F35:I35"/>
    <mergeCell ref="F36:I36"/>
    <mergeCell ref="F37:I37"/>
    <mergeCell ref="F38:I38"/>
    <mergeCell ref="A35:D35"/>
    <mergeCell ref="A36:D36"/>
    <mergeCell ref="A37:D37"/>
    <mergeCell ref="A38:D3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75"/>
  <sheetViews>
    <sheetView view="pageBreakPreview" zoomScale="95" zoomScaleNormal="70" zoomScaleSheetLayoutView="95" zoomScalePageLayoutView="0" workbookViewId="0" topLeftCell="A61">
      <selection activeCell="K12" sqref="K12"/>
    </sheetView>
  </sheetViews>
  <sheetFormatPr defaultColWidth="9.140625" defaultRowHeight="21.75" customHeight="1"/>
  <cols>
    <col min="1" max="1" width="11.421875" style="1" customWidth="1"/>
    <col min="2" max="2" width="23.28125" style="1" customWidth="1"/>
    <col min="3" max="3" width="36.28125" style="1" customWidth="1"/>
    <col min="4" max="4" width="15.7109375" style="1" customWidth="1"/>
    <col min="5" max="5" width="14.8515625" style="1" customWidth="1"/>
    <col min="6" max="6" width="15.00390625" style="1" customWidth="1"/>
    <col min="7" max="8" width="15.7109375" style="1" customWidth="1"/>
    <col min="9" max="16384" width="9.140625" style="1" customWidth="1"/>
  </cols>
  <sheetData>
    <row r="1" spans="1:8" ht="21.75" customHeight="1">
      <c r="A1" s="260" t="s">
        <v>262</v>
      </c>
      <c r="B1" s="260"/>
      <c r="C1" s="260"/>
      <c r="D1" s="260"/>
      <c r="E1" s="260"/>
      <c r="F1" s="260"/>
      <c r="G1" s="260"/>
      <c r="H1" s="260"/>
    </row>
    <row r="2" spans="1:8" ht="21.75" customHeight="1">
      <c r="A2" s="260" t="s">
        <v>381</v>
      </c>
      <c r="B2" s="260"/>
      <c r="C2" s="260"/>
      <c r="D2" s="260"/>
      <c r="E2" s="260"/>
      <c r="F2" s="260"/>
      <c r="G2" s="260"/>
      <c r="H2" s="260"/>
    </row>
    <row r="3" spans="1:8" ht="21.75" customHeight="1">
      <c r="A3" s="260" t="s">
        <v>514</v>
      </c>
      <c r="B3" s="260"/>
      <c r="C3" s="260"/>
      <c r="D3" s="260"/>
      <c r="E3" s="260"/>
      <c r="F3" s="260"/>
      <c r="G3" s="260"/>
      <c r="H3" s="260"/>
    </row>
    <row r="4" spans="1:8" ht="21.75" customHeight="1">
      <c r="A4" s="123"/>
      <c r="B4" s="123"/>
      <c r="C4" s="123"/>
      <c r="D4" s="123"/>
      <c r="E4" s="123"/>
      <c r="F4" s="123"/>
      <c r="G4" s="123"/>
      <c r="H4" s="123"/>
    </row>
    <row r="5" spans="1:8" ht="21.75" customHeight="1">
      <c r="A5" s="128" t="s">
        <v>515</v>
      </c>
      <c r="B5" s="123"/>
      <c r="C5" s="123"/>
      <c r="D5" s="123"/>
      <c r="E5" s="123"/>
      <c r="F5" s="123"/>
      <c r="G5" s="123"/>
      <c r="H5" s="123"/>
    </row>
    <row r="6" spans="1:8" ht="21.75" customHeight="1">
      <c r="A6" s="58" t="s">
        <v>252</v>
      </c>
      <c r="B6" s="58" t="s">
        <v>394</v>
      </c>
      <c r="C6" s="58" t="s">
        <v>385</v>
      </c>
      <c r="D6" s="58" t="s">
        <v>51</v>
      </c>
      <c r="E6" s="58" t="s">
        <v>63</v>
      </c>
      <c r="F6" s="58" t="s">
        <v>64</v>
      </c>
      <c r="G6" s="58" t="s">
        <v>56</v>
      </c>
      <c r="H6" s="58" t="s">
        <v>398</v>
      </c>
    </row>
    <row r="7" spans="1:8" ht="21.75" customHeight="1">
      <c r="A7" s="59"/>
      <c r="B7" s="59"/>
      <c r="C7" s="59"/>
      <c r="D7" s="59" t="s">
        <v>397</v>
      </c>
      <c r="E7" s="59"/>
      <c r="F7" s="59"/>
      <c r="G7" s="59"/>
      <c r="H7" s="59"/>
    </row>
    <row r="8" spans="1:8" ht="21.75" customHeight="1">
      <c r="A8" s="96" t="s">
        <v>434</v>
      </c>
      <c r="B8" s="96" t="s">
        <v>433</v>
      </c>
      <c r="C8" s="96"/>
      <c r="D8" s="104"/>
      <c r="E8" s="104"/>
      <c r="F8" s="104"/>
      <c r="G8" s="104"/>
      <c r="H8" s="104"/>
    </row>
    <row r="9" spans="1:8" ht="21.75" customHeight="1">
      <c r="A9" s="178" t="s">
        <v>410</v>
      </c>
      <c r="B9" s="96"/>
      <c r="C9" s="177"/>
      <c r="D9" s="104"/>
      <c r="E9" s="104"/>
      <c r="F9" s="104"/>
      <c r="G9" s="104"/>
      <c r="H9" s="104"/>
    </row>
    <row r="10" spans="1:8" ht="21.75" customHeight="1">
      <c r="A10" s="66"/>
      <c r="B10" s="66"/>
      <c r="C10" s="105"/>
      <c r="D10" s="105"/>
      <c r="E10" s="105"/>
      <c r="F10" s="105"/>
      <c r="G10" s="105"/>
      <c r="H10" s="105"/>
    </row>
    <row r="11" spans="1:8" ht="21.75" customHeight="1">
      <c r="A11" s="96" t="s">
        <v>434</v>
      </c>
      <c r="B11" s="96" t="s">
        <v>433</v>
      </c>
      <c r="C11" s="96"/>
      <c r="D11" s="60"/>
      <c r="E11" s="95"/>
      <c r="F11" s="60"/>
      <c r="G11" s="60"/>
      <c r="H11" s="60"/>
    </row>
    <row r="12" spans="1:8" ht="21.75" customHeight="1">
      <c r="A12" s="178" t="s">
        <v>410</v>
      </c>
      <c r="B12" s="96"/>
      <c r="C12" s="177"/>
      <c r="D12" s="60"/>
      <c r="E12" s="60"/>
      <c r="F12" s="60"/>
      <c r="G12" s="60"/>
      <c r="H12" s="60"/>
    </row>
    <row r="13" spans="1:8" ht="21.75" customHeight="1">
      <c r="A13" s="97"/>
      <c r="B13" s="61"/>
      <c r="C13" s="62"/>
      <c r="D13" s="62"/>
      <c r="E13" s="62"/>
      <c r="F13" s="62"/>
      <c r="G13" s="62"/>
      <c r="H13" s="62"/>
    </row>
    <row r="14" spans="1:8" ht="21.75" customHeight="1">
      <c r="A14" s="96" t="s">
        <v>434</v>
      </c>
      <c r="B14" s="96" t="s">
        <v>433</v>
      </c>
      <c r="C14" s="96"/>
      <c r="D14" s="60"/>
      <c r="E14" s="60"/>
      <c r="F14" s="60"/>
      <c r="G14" s="60"/>
      <c r="H14" s="60"/>
    </row>
    <row r="15" spans="1:8" ht="21.75" customHeight="1">
      <c r="A15" s="178" t="s">
        <v>410</v>
      </c>
      <c r="B15" s="96"/>
      <c r="C15" s="177"/>
      <c r="D15" s="60"/>
      <c r="E15" s="60"/>
      <c r="F15" s="60"/>
      <c r="G15" s="60"/>
      <c r="H15" s="60"/>
    </row>
    <row r="16" spans="1:8" ht="21.75" customHeight="1">
      <c r="A16" s="61"/>
      <c r="B16" s="61"/>
      <c r="C16" s="62"/>
      <c r="D16" s="62"/>
      <c r="E16" s="62"/>
      <c r="F16" s="62"/>
      <c r="G16" s="62"/>
      <c r="H16" s="62"/>
    </row>
    <row r="17" spans="1:8" ht="21.75" customHeight="1">
      <c r="A17" s="96" t="s">
        <v>434</v>
      </c>
      <c r="B17" s="96" t="s">
        <v>433</v>
      </c>
      <c r="C17" s="96"/>
      <c r="D17" s="60"/>
      <c r="E17" s="60"/>
      <c r="F17" s="60"/>
      <c r="G17" s="60"/>
      <c r="H17" s="60"/>
    </row>
    <row r="18" spans="1:8" ht="21.75" customHeight="1">
      <c r="A18" s="178" t="s">
        <v>410</v>
      </c>
      <c r="B18" s="96"/>
      <c r="C18" s="177"/>
      <c r="D18" s="60"/>
      <c r="E18" s="60"/>
      <c r="F18" s="60"/>
      <c r="G18" s="60"/>
      <c r="H18" s="60"/>
    </row>
    <row r="19" spans="1:8" ht="21.75" customHeight="1">
      <c r="A19" s="61"/>
      <c r="B19" s="61"/>
      <c r="C19" s="62"/>
      <c r="D19" s="62"/>
      <c r="E19" s="62"/>
      <c r="F19" s="62"/>
      <c r="G19" s="62"/>
      <c r="H19" s="62"/>
    </row>
    <row r="20" spans="1:8" ht="21.75" customHeight="1">
      <c r="A20" s="96" t="s">
        <v>434</v>
      </c>
      <c r="B20" s="96" t="s">
        <v>433</v>
      </c>
      <c r="C20" s="96"/>
      <c r="D20" s="101"/>
      <c r="E20" s="101"/>
      <c r="F20" s="101"/>
      <c r="G20" s="101"/>
      <c r="H20" s="101"/>
    </row>
    <row r="21" spans="1:8" ht="21.75" customHeight="1">
      <c r="A21" s="178" t="s">
        <v>410</v>
      </c>
      <c r="B21" s="96"/>
      <c r="C21" s="177"/>
      <c r="D21" s="60"/>
      <c r="E21" s="60"/>
      <c r="F21" s="60"/>
      <c r="G21" s="60"/>
      <c r="H21" s="60"/>
    </row>
    <row r="22" spans="1:8" ht="21.75" customHeight="1">
      <c r="A22" s="61"/>
      <c r="B22" s="61"/>
      <c r="C22" s="62"/>
      <c r="D22" s="62"/>
      <c r="E22" s="62"/>
      <c r="F22" s="62"/>
      <c r="G22" s="62"/>
      <c r="H22" s="62"/>
    </row>
    <row r="23" spans="1:8" ht="21.75" customHeight="1">
      <c r="A23" s="96" t="s">
        <v>434</v>
      </c>
      <c r="B23" s="96" t="s">
        <v>433</v>
      </c>
      <c r="C23" s="96"/>
      <c r="D23" s="60"/>
      <c r="E23" s="60"/>
      <c r="F23" s="60"/>
      <c r="G23" s="60"/>
      <c r="H23" s="60"/>
    </row>
    <row r="24" spans="1:8" ht="21.75" customHeight="1">
      <c r="A24" s="178" t="s">
        <v>410</v>
      </c>
      <c r="B24" s="96"/>
      <c r="C24" s="177"/>
      <c r="D24" s="60"/>
      <c r="E24" s="60"/>
      <c r="F24" s="60"/>
      <c r="G24" s="60"/>
      <c r="H24" s="60"/>
    </row>
    <row r="25" spans="1:8" ht="21.75" customHeight="1">
      <c r="A25" s="61"/>
      <c r="B25" s="61"/>
      <c r="C25" s="62"/>
      <c r="D25" s="62"/>
      <c r="E25" s="62"/>
      <c r="F25" s="62"/>
      <c r="G25" s="62"/>
      <c r="H25" s="62"/>
    </row>
    <row r="26" spans="1:8" ht="21.75" customHeight="1">
      <c r="A26" s="96" t="s">
        <v>434</v>
      </c>
      <c r="B26" s="96" t="s">
        <v>433</v>
      </c>
      <c r="C26" s="96"/>
      <c r="D26" s="60"/>
      <c r="E26" s="60"/>
      <c r="F26" s="60"/>
      <c r="G26" s="60"/>
      <c r="H26" s="60"/>
    </row>
    <row r="27" spans="1:8" ht="21.75" customHeight="1">
      <c r="A27" s="178" t="s">
        <v>410</v>
      </c>
      <c r="B27" s="96"/>
      <c r="C27" s="177"/>
      <c r="D27" s="60"/>
      <c r="E27" s="60"/>
      <c r="F27" s="60"/>
      <c r="G27" s="60"/>
      <c r="H27" s="60"/>
    </row>
    <row r="28" spans="1:8" ht="21.75" customHeight="1">
      <c r="A28" s="61"/>
      <c r="B28" s="61"/>
      <c r="C28" s="62"/>
      <c r="D28" s="62"/>
      <c r="E28" s="62"/>
      <c r="F28" s="62"/>
      <c r="G28" s="62"/>
      <c r="H28" s="62"/>
    </row>
    <row r="29" spans="1:8" ht="21.75" customHeight="1">
      <c r="A29" s="96" t="s">
        <v>434</v>
      </c>
      <c r="B29" s="96" t="s">
        <v>433</v>
      </c>
      <c r="C29" s="96"/>
      <c r="D29" s="60"/>
      <c r="E29" s="60"/>
      <c r="F29" s="60"/>
      <c r="G29" s="60"/>
      <c r="H29" s="60"/>
    </row>
    <row r="30" spans="1:8" ht="21.75" customHeight="1">
      <c r="A30" s="178" t="s">
        <v>410</v>
      </c>
      <c r="B30" s="96"/>
      <c r="C30" s="177"/>
      <c r="D30" s="60"/>
      <c r="E30" s="60"/>
      <c r="F30" s="60"/>
      <c r="G30" s="60"/>
      <c r="H30" s="60"/>
    </row>
    <row r="31" spans="1:8" ht="21.75" customHeight="1">
      <c r="A31" s="61"/>
      <c r="B31" s="61"/>
      <c r="C31" s="62"/>
      <c r="D31" s="62"/>
      <c r="E31" s="62"/>
      <c r="F31" s="62"/>
      <c r="G31" s="62"/>
      <c r="H31" s="62"/>
    </row>
    <row r="32" spans="1:8" ht="21.75" customHeight="1">
      <c r="A32" s="96" t="s">
        <v>434</v>
      </c>
      <c r="B32" s="96" t="s">
        <v>433</v>
      </c>
      <c r="C32" s="96"/>
      <c r="D32" s="60"/>
      <c r="E32" s="60"/>
      <c r="F32" s="60"/>
      <c r="G32" s="60"/>
      <c r="H32" s="60"/>
    </row>
    <row r="33" spans="1:8" ht="21.75" customHeight="1">
      <c r="A33" s="178" t="s">
        <v>410</v>
      </c>
      <c r="B33" s="96"/>
      <c r="C33" s="177"/>
      <c r="D33" s="60"/>
      <c r="E33" s="60"/>
      <c r="F33" s="60"/>
      <c r="G33" s="60"/>
      <c r="H33" s="60"/>
    </row>
    <row r="34" spans="1:8" ht="21.75" customHeight="1">
      <c r="A34" s="61"/>
      <c r="B34" s="61"/>
      <c r="C34" s="62"/>
      <c r="D34" s="62"/>
      <c r="E34" s="62"/>
      <c r="F34" s="62"/>
      <c r="G34" s="62"/>
      <c r="H34" s="62"/>
    </row>
    <row r="35" spans="1:8" ht="21.75" customHeight="1">
      <c r="A35" s="96" t="s">
        <v>434</v>
      </c>
      <c r="B35" s="96" t="s">
        <v>433</v>
      </c>
      <c r="C35" s="96"/>
      <c r="D35" s="60"/>
      <c r="E35" s="60"/>
      <c r="F35" s="60"/>
      <c r="G35" s="60"/>
      <c r="H35" s="60"/>
    </row>
    <row r="36" spans="1:8" ht="21.75" customHeight="1">
      <c r="A36" s="178" t="s">
        <v>410</v>
      </c>
      <c r="B36" s="96"/>
      <c r="C36" s="177"/>
      <c r="D36" s="60"/>
      <c r="E36" s="60"/>
      <c r="F36" s="60"/>
      <c r="G36" s="60"/>
      <c r="H36" s="60"/>
    </row>
    <row r="37" spans="1:8" ht="21.75" customHeight="1">
      <c r="A37" s="61"/>
      <c r="B37" s="61"/>
      <c r="C37" s="62"/>
      <c r="D37" s="62"/>
      <c r="E37" s="62"/>
      <c r="F37" s="62"/>
      <c r="G37" s="62"/>
      <c r="H37" s="62"/>
    </row>
    <row r="38" spans="1:8" ht="21.75" customHeight="1">
      <c r="A38" s="96" t="s">
        <v>434</v>
      </c>
      <c r="B38" s="96" t="s">
        <v>433</v>
      </c>
      <c r="C38" s="96"/>
      <c r="D38" s="60"/>
      <c r="E38" s="60"/>
      <c r="F38" s="60"/>
      <c r="G38" s="60"/>
      <c r="H38" s="60"/>
    </row>
    <row r="39" spans="1:8" ht="21.75" customHeight="1">
      <c r="A39" s="178" t="s">
        <v>410</v>
      </c>
      <c r="B39" s="96"/>
      <c r="C39" s="177"/>
      <c r="D39" s="60"/>
      <c r="E39" s="60"/>
      <c r="F39" s="60"/>
      <c r="G39" s="60"/>
      <c r="H39" s="60"/>
    </row>
    <row r="40" spans="1:8" ht="21.75" customHeight="1">
      <c r="A40" s="61"/>
      <c r="B40" s="61"/>
      <c r="C40" s="62"/>
      <c r="D40" s="62"/>
      <c r="E40" s="62"/>
      <c r="F40" s="62"/>
      <c r="G40" s="62"/>
      <c r="H40" s="62"/>
    </row>
    <row r="41" spans="1:8" ht="21.75" customHeight="1">
      <c r="A41" s="96" t="s">
        <v>434</v>
      </c>
      <c r="B41" s="96" t="s">
        <v>433</v>
      </c>
      <c r="C41" s="96"/>
      <c r="D41" s="60"/>
      <c r="E41" s="60"/>
      <c r="F41" s="60"/>
      <c r="G41" s="60"/>
      <c r="H41" s="60"/>
    </row>
    <row r="42" spans="1:8" ht="21.75" customHeight="1">
      <c r="A42" s="178" t="s">
        <v>410</v>
      </c>
      <c r="B42" s="96"/>
      <c r="C42" s="177"/>
      <c r="D42" s="60"/>
      <c r="E42" s="60"/>
      <c r="F42" s="60"/>
      <c r="G42" s="60"/>
      <c r="H42" s="60"/>
    </row>
    <row r="43" spans="1:8" ht="21.75" customHeight="1">
      <c r="A43" s="61"/>
      <c r="B43" s="61"/>
      <c r="C43" s="62"/>
      <c r="D43" s="62"/>
      <c r="E43" s="62"/>
      <c r="F43" s="62"/>
      <c r="G43" s="62"/>
      <c r="H43" s="62"/>
    </row>
    <row r="44" spans="1:8" ht="21.75" customHeight="1">
      <c r="A44" s="96" t="s">
        <v>434</v>
      </c>
      <c r="B44" s="96" t="s">
        <v>433</v>
      </c>
      <c r="C44" s="96"/>
      <c r="D44" s="101"/>
      <c r="E44" s="101"/>
      <c r="F44" s="101"/>
      <c r="G44" s="101"/>
      <c r="H44" s="101"/>
    </row>
    <row r="45" spans="1:8" ht="21.75" customHeight="1">
      <c r="A45" s="178" t="s">
        <v>410</v>
      </c>
      <c r="B45" s="96"/>
      <c r="C45" s="177"/>
      <c r="D45" s="60"/>
      <c r="E45" s="60"/>
      <c r="F45" s="60"/>
      <c r="G45" s="60"/>
      <c r="H45" s="60"/>
    </row>
    <row r="46" spans="1:8" ht="21.75" customHeight="1">
      <c r="A46" s="61"/>
      <c r="B46" s="61"/>
      <c r="C46" s="62"/>
      <c r="D46" s="62"/>
      <c r="E46" s="62"/>
      <c r="F46" s="62"/>
      <c r="G46" s="62"/>
      <c r="H46" s="62"/>
    </row>
    <row r="47" spans="1:8" ht="21.75" customHeight="1">
      <c r="A47" s="96" t="s">
        <v>434</v>
      </c>
      <c r="B47" s="96" t="s">
        <v>433</v>
      </c>
      <c r="C47" s="60"/>
      <c r="D47" s="60"/>
      <c r="E47" s="60"/>
      <c r="F47" s="60"/>
      <c r="G47" s="60"/>
      <c r="H47" s="60"/>
    </row>
    <row r="48" spans="1:8" ht="21.75" customHeight="1">
      <c r="A48" s="178" t="s">
        <v>410</v>
      </c>
      <c r="B48" s="96"/>
      <c r="C48" s="60"/>
      <c r="D48" s="60"/>
      <c r="E48" s="60"/>
      <c r="F48" s="60"/>
      <c r="G48" s="60"/>
      <c r="H48" s="60"/>
    </row>
    <row r="49" spans="1:8" ht="21.75" customHeight="1">
      <c r="A49" s="61"/>
      <c r="B49" s="61"/>
      <c r="C49" s="62"/>
      <c r="D49" s="62"/>
      <c r="E49" s="62"/>
      <c r="F49" s="62"/>
      <c r="G49" s="62"/>
      <c r="H49" s="62"/>
    </row>
    <row r="50" spans="1:8" ht="21.75" customHeight="1">
      <c r="A50" s="106"/>
      <c r="B50" s="106"/>
      <c r="C50" s="107"/>
      <c r="D50" s="107"/>
      <c r="E50" s="107"/>
      <c r="F50" s="107"/>
      <c r="G50" s="107"/>
      <c r="H50" s="107"/>
    </row>
    <row r="51" spans="1:8" ht="21.75" customHeight="1">
      <c r="A51" s="96" t="s">
        <v>434</v>
      </c>
      <c r="B51" s="96" t="s">
        <v>433</v>
      </c>
      <c r="C51" s="60"/>
      <c r="D51" s="60"/>
      <c r="E51" s="60"/>
      <c r="F51" s="60"/>
      <c r="G51" s="60"/>
      <c r="H51" s="60"/>
    </row>
    <row r="52" spans="1:8" ht="21.75" customHeight="1">
      <c r="A52" s="178" t="s">
        <v>410</v>
      </c>
      <c r="B52" s="96"/>
      <c r="C52" s="60"/>
      <c r="D52" s="60"/>
      <c r="E52" s="60"/>
      <c r="F52" s="60"/>
      <c r="G52" s="60"/>
      <c r="H52" s="60"/>
    </row>
    <row r="53" spans="1:8" ht="21.75" customHeight="1">
      <c r="A53" s="61"/>
      <c r="B53" s="61"/>
      <c r="C53" s="62"/>
      <c r="D53" s="62"/>
      <c r="E53" s="62"/>
      <c r="F53" s="62"/>
      <c r="G53" s="62"/>
      <c r="H53" s="62"/>
    </row>
    <row r="54" spans="1:8" ht="21.75" customHeight="1">
      <c r="A54" s="96" t="s">
        <v>434</v>
      </c>
      <c r="B54" s="96" t="s">
        <v>433</v>
      </c>
      <c r="C54" s="60"/>
      <c r="D54" s="60"/>
      <c r="E54" s="60"/>
      <c r="F54" s="60"/>
      <c r="G54" s="60"/>
      <c r="H54" s="60"/>
    </row>
    <row r="55" spans="1:8" ht="21.75" customHeight="1">
      <c r="A55" s="178" t="s">
        <v>410</v>
      </c>
      <c r="B55" s="96"/>
      <c r="C55" s="60"/>
      <c r="D55" s="60"/>
      <c r="E55" s="60"/>
      <c r="F55" s="60"/>
      <c r="G55" s="60"/>
      <c r="H55" s="60"/>
    </row>
    <row r="56" spans="1:8" ht="21.75" customHeight="1">
      <c r="A56" s="61"/>
      <c r="B56" s="61"/>
      <c r="C56" s="62"/>
      <c r="D56" s="62"/>
      <c r="E56" s="62"/>
      <c r="F56" s="62"/>
      <c r="G56" s="62"/>
      <c r="H56" s="62"/>
    </row>
    <row r="57" spans="1:8" ht="21.75" customHeight="1">
      <c r="A57" s="96" t="s">
        <v>434</v>
      </c>
      <c r="B57" s="96" t="s">
        <v>433</v>
      </c>
      <c r="C57" s="60"/>
      <c r="D57" s="60"/>
      <c r="E57" s="60"/>
      <c r="F57" s="60"/>
      <c r="G57" s="60"/>
      <c r="H57" s="60"/>
    </row>
    <row r="58" spans="1:8" ht="21.75" customHeight="1">
      <c r="A58" s="178" t="s">
        <v>410</v>
      </c>
      <c r="B58" s="96"/>
      <c r="C58" s="60"/>
      <c r="D58" s="60"/>
      <c r="E58" s="60"/>
      <c r="F58" s="60"/>
      <c r="G58" s="60"/>
      <c r="H58" s="60"/>
    </row>
    <row r="59" spans="1:8" ht="21.75" customHeight="1">
      <c r="A59" s="61"/>
      <c r="B59" s="61"/>
      <c r="C59" s="62"/>
      <c r="D59" s="62"/>
      <c r="E59" s="62"/>
      <c r="F59" s="62"/>
      <c r="G59" s="62"/>
      <c r="H59" s="62"/>
    </row>
    <row r="60" spans="1:8" ht="21.75" customHeight="1">
      <c r="A60" s="96" t="s">
        <v>434</v>
      </c>
      <c r="B60" s="96" t="s">
        <v>433</v>
      </c>
      <c r="C60" s="60"/>
      <c r="D60" s="60"/>
      <c r="E60" s="60"/>
      <c r="F60" s="60"/>
      <c r="G60" s="60"/>
      <c r="H60" s="60"/>
    </row>
    <row r="61" spans="1:8" ht="21.75" customHeight="1">
      <c r="A61" s="178" t="s">
        <v>410</v>
      </c>
      <c r="B61" s="96"/>
      <c r="C61" s="60"/>
      <c r="D61" s="60"/>
      <c r="E61" s="60"/>
      <c r="F61" s="60"/>
      <c r="G61" s="60"/>
      <c r="H61" s="60"/>
    </row>
    <row r="62" spans="1:8" ht="21.75" customHeight="1">
      <c r="A62" s="61"/>
      <c r="B62" s="61"/>
      <c r="C62" s="62"/>
      <c r="D62" s="62"/>
      <c r="E62" s="62"/>
      <c r="F62" s="62"/>
      <c r="G62" s="62"/>
      <c r="H62" s="62"/>
    </row>
    <row r="63" spans="1:8" ht="21.75" customHeight="1" thickBot="1">
      <c r="A63" s="269"/>
      <c r="B63" s="269"/>
      <c r="C63" s="54"/>
      <c r="D63" s="54">
        <f>SUM(D8:D62)</f>
        <v>0</v>
      </c>
      <c r="E63" s="54">
        <f>SUM(E8:E62)</f>
        <v>0</v>
      </c>
      <c r="F63" s="54">
        <f>SUM(F8:F62)</f>
        <v>0</v>
      </c>
      <c r="G63" s="54">
        <f>SUM(G8:G62)</f>
        <v>0</v>
      </c>
      <c r="H63" s="54">
        <f>SUM(H8:H62)</f>
        <v>0</v>
      </c>
    </row>
    <row r="64" spans="3:8" ht="21.75" customHeight="1" thickTop="1">
      <c r="C64" s="35"/>
      <c r="D64" s="35"/>
      <c r="E64" s="35"/>
      <c r="F64" s="35"/>
      <c r="G64" s="35"/>
      <c r="H64" s="35"/>
    </row>
    <row r="65" spans="4:8" ht="21.75" customHeight="1">
      <c r="D65" s="35"/>
      <c r="E65" s="35"/>
      <c r="F65" s="35"/>
      <c r="G65" s="35"/>
      <c r="H65" s="35"/>
    </row>
    <row r="66" spans="4:8" ht="21.75" customHeight="1">
      <c r="D66" s="35"/>
      <c r="E66" s="35"/>
      <c r="F66" s="35"/>
      <c r="G66" s="35"/>
      <c r="H66" s="35"/>
    </row>
    <row r="67" spans="4:8" ht="21.75" customHeight="1">
      <c r="D67" s="35"/>
      <c r="E67" s="35"/>
      <c r="F67" s="35"/>
      <c r="G67" s="35"/>
      <c r="H67" s="35"/>
    </row>
    <row r="68" spans="4:8" ht="21.75" customHeight="1">
      <c r="D68" s="35"/>
      <c r="E68" s="35"/>
      <c r="F68" s="35"/>
      <c r="G68" s="35"/>
      <c r="H68" s="35"/>
    </row>
    <row r="69" spans="4:8" ht="21.75" customHeight="1">
      <c r="D69" s="35"/>
      <c r="E69" s="35"/>
      <c r="F69" s="35"/>
      <c r="G69" s="35"/>
      <c r="H69" s="35"/>
    </row>
    <row r="70" spans="1:8" ht="21.75" customHeight="1">
      <c r="A70" s="258"/>
      <c r="B70" s="258"/>
      <c r="D70" s="268"/>
      <c r="E70" s="268"/>
      <c r="F70" s="268"/>
      <c r="G70" s="268"/>
      <c r="H70" s="268"/>
    </row>
    <row r="71" spans="1:8" ht="21.75" customHeight="1">
      <c r="A71" s="43"/>
      <c r="B71" s="43"/>
      <c r="D71" s="88"/>
      <c r="E71" s="88"/>
      <c r="F71" s="88"/>
      <c r="G71" s="88"/>
      <c r="H71" s="88"/>
    </row>
    <row r="72" spans="4:8" ht="21.75" customHeight="1">
      <c r="D72" s="259"/>
      <c r="E72" s="259"/>
      <c r="F72" s="259"/>
      <c r="G72" s="259"/>
      <c r="H72" s="259"/>
    </row>
    <row r="73" spans="1:8" ht="21.75" customHeight="1">
      <c r="A73" s="258"/>
      <c r="B73" s="258"/>
      <c r="D73" s="258"/>
      <c r="E73" s="258"/>
      <c r="F73" s="258"/>
      <c r="G73" s="258"/>
      <c r="H73" s="258"/>
    </row>
    <row r="74" spans="1:8" ht="21.75" customHeight="1">
      <c r="A74" s="258"/>
      <c r="B74" s="258"/>
      <c r="D74" s="258"/>
      <c r="E74" s="258"/>
      <c r="F74" s="258"/>
      <c r="G74" s="258"/>
      <c r="H74" s="258"/>
    </row>
    <row r="75" spans="1:8" ht="21.75" customHeight="1">
      <c r="A75" s="258"/>
      <c r="B75" s="258"/>
      <c r="D75" s="258"/>
      <c r="E75" s="258"/>
      <c r="F75" s="258"/>
      <c r="G75" s="258"/>
      <c r="H75" s="258"/>
    </row>
  </sheetData>
  <sheetProtection/>
  <mergeCells count="18">
    <mergeCell ref="A1:H1"/>
    <mergeCell ref="A2:H2"/>
    <mergeCell ref="A74:B74"/>
    <mergeCell ref="A63:B63"/>
    <mergeCell ref="A70:B70"/>
    <mergeCell ref="A73:B73"/>
    <mergeCell ref="F72:H72"/>
    <mergeCell ref="A3:H3"/>
    <mergeCell ref="A75:B75"/>
    <mergeCell ref="F70:H70"/>
    <mergeCell ref="F75:H75"/>
    <mergeCell ref="D70:E70"/>
    <mergeCell ref="D72:E72"/>
    <mergeCell ref="D73:E73"/>
    <mergeCell ref="D75:E75"/>
    <mergeCell ref="F73:H73"/>
    <mergeCell ref="D74:E74"/>
    <mergeCell ref="F74:H74"/>
  </mergeCells>
  <printOptions/>
  <pageMargins left="0.15748031496062992" right="0" top="0.3937007874015748" bottom="0.3149606299212598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[C]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Rung-25-03-2008</dc:creator>
  <cp:keywords/>
  <dc:description/>
  <cp:lastModifiedBy>User</cp:lastModifiedBy>
  <cp:lastPrinted>2017-02-21T02:06:59Z</cp:lastPrinted>
  <dcterms:created xsi:type="dcterms:W3CDTF">2008-10-16T06:09:06Z</dcterms:created>
  <dcterms:modified xsi:type="dcterms:W3CDTF">2017-02-21T03:01:55Z</dcterms:modified>
  <cp:category/>
  <cp:version/>
  <cp:contentType/>
  <cp:contentStatus/>
</cp:coreProperties>
</file>