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New folder\ข้อมูล  รายรับ-รายจ่าย  อบต.หินโคน\"/>
    </mc:Choice>
  </mc:AlternateContent>
  <bookViews>
    <workbookView xWindow="0" yWindow="0" windowWidth="20490" windowHeight="7695" activeTab="2"/>
  </bookViews>
  <sheets>
    <sheet name="ที่อยู่" sheetId="3" r:id="rId1"/>
    <sheet name="รายรับ" sheetId="1" r:id="rId2"/>
    <sheet name="รายจ่าย" sheetId="2" r:id="rId3"/>
  </sheets>
  <definedNames>
    <definedName name="_xlnm.Print_Titles" localSheetId="1">รายรับ!$4:$5</definedName>
  </definedNames>
  <calcPr calcId="152511"/>
</workbook>
</file>

<file path=xl/calcChain.xml><?xml version="1.0" encoding="utf-8"?>
<calcChain xmlns="http://schemas.openxmlformats.org/spreadsheetml/2006/main">
  <c r="G6" i="2" l="1"/>
  <c r="G22" i="2"/>
  <c r="C39" i="1" l="1"/>
  <c r="E35" i="1"/>
  <c r="E22" i="1"/>
  <c r="E21" i="1" s="1"/>
  <c r="E16" i="1"/>
  <c r="C7" i="1"/>
  <c r="E7" i="1"/>
  <c r="F7" i="1"/>
  <c r="O43" i="1"/>
  <c r="O42" i="1"/>
  <c r="N40" i="1"/>
  <c r="M40" i="1"/>
  <c r="L40" i="1"/>
  <c r="K40" i="1"/>
  <c r="J40" i="1"/>
  <c r="I40" i="1"/>
  <c r="H40" i="1"/>
  <c r="G40" i="1"/>
  <c r="F40" i="1"/>
  <c r="E40" i="1"/>
  <c r="D40" i="1"/>
  <c r="C40" i="1"/>
  <c r="N35" i="1"/>
  <c r="M35" i="1"/>
  <c r="L35" i="1"/>
  <c r="K35" i="1"/>
  <c r="J35" i="1"/>
  <c r="I35" i="1"/>
  <c r="H35" i="1"/>
  <c r="G35" i="1"/>
  <c r="F35" i="1"/>
  <c r="D35" i="1"/>
  <c r="C35" i="1"/>
  <c r="N22" i="1"/>
  <c r="M22" i="1"/>
  <c r="L22" i="1"/>
  <c r="L21" i="1" s="1"/>
  <c r="K22" i="1"/>
  <c r="J22" i="1"/>
  <c r="I22" i="1"/>
  <c r="H22" i="1"/>
  <c r="H21" i="1" s="1"/>
  <c r="G22" i="1"/>
  <c r="G21" i="1" s="1"/>
  <c r="F22" i="1"/>
  <c r="F21" i="1" s="1"/>
  <c r="D22" i="1"/>
  <c r="D21" i="1" s="1"/>
  <c r="C22" i="1"/>
  <c r="N21" i="1"/>
  <c r="M21" i="1"/>
  <c r="K21" i="1"/>
  <c r="J21" i="1"/>
  <c r="I21" i="1"/>
  <c r="J16" i="1"/>
  <c r="J6" i="1" s="1"/>
  <c r="J39" i="1" s="1"/>
  <c r="J44" i="1" s="1"/>
  <c r="N16" i="1"/>
  <c r="M16" i="1"/>
  <c r="L16" i="1"/>
  <c r="K16" i="1"/>
  <c r="I16" i="1"/>
  <c r="H16" i="1"/>
  <c r="G16" i="1"/>
  <c r="F16" i="1"/>
  <c r="D16" i="1"/>
  <c r="C16" i="1"/>
  <c r="O15" i="1"/>
  <c r="N7" i="1"/>
  <c r="M7" i="1"/>
  <c r="M6" i="1" s="1"/>
  <c r="M39" i="1" s="1"/>
  <c r="M44" i="1" s="1"/>
  <c r="L7" i="1"/>
  <c r="L6" i="1" s="1"/>
  <c r="K7" i="1"/>
  <c r="J7" i="1"/>
  <c r="I7" i="1"/>
  <c r="I6" i="1" s="1"/>
  <c r="I39" i="1" s="1"/>
  <c r="I44" i="1" s="1"/>
  <c r="H7" i="1"/>
  <c r="G7" i="1"/>
  <c r="D7" i="1"/>
  <c r="N6" i="1"/>
  <c r="N39" i="1" s="1"/>
  <c r="N44" i="1" s="1"/>
  <c r="H6" i="1" l="1"/>
  <c r="G6" i="1"/>
  <c r="G39" i="1" s="1"/>
  <c r="G44" i="1" s="1"/>
  <c r="F6" i="1"/>
  <c r="F39" i="1" s="1"/>
  <c r="F44" i="1" s="1"/>
  <c r="E6" i="1"/>
  <c r="O40" i="1"/>
  <c r="O22" i="1"/>
  <c r="C6" i="1"/>
  <c r="O7" i="1"/>
  <c r="O35" i="1"/>
  <c r="E39" i="1"/>
  <c r="E44" i="1" s="1"/>
  <c r="C21" i="1"/>
  <c r="O21" i="1" s="1"/>
  <c r="H39" i="1"/>
  <c r="H44" i="1" s="1"/>
  <c r="L39" i="1"/>
  <c r="L44" i="1" s="1"/>
  <c r="K6" i="1"/>
  <c r="K39" i="1" s="1"/>
  <c r="K44" i="1" s="1"/>
  <c r="D6" i="1"/>
  <c r="O6" i="1" s="1"/>
  <c r="O16" i="1"/>
  <c r="D39" i="1" l="1"/>
  <c r="D44" i="1" s="1"/>
  <c r="C44" i="1"/>
  <c r="O44" i="1" s="1"/>
  <c r="O39" i="1" l="1"/>
  <c r="E6" i="2" l="1"/>
  <c r="C6" i="2" l="1"/>
  <c r="D30" i="2"/>
  <c r="E30" i="2"/>
  <c r="F30" i="2"/>
  <c r="G30" i="2"/>
  <c r="H30" i="2"/>
  <c r="I30" i="2"/>
  <c r="J30" i="2"/>
  <c r="K30" i="2"/>
  <c r="L30" i="2"/>
  <c r="M30" i="2"/>
  <c r="N30" i="2"/>
  <c r="C30" i="2"/>
  <c r="D25" i="2"/>
  <c r="E25" i="2"/>
  <c r="F25" i="2"/>
  <c r="G25" i="2"/>
  <c r="H25" i="2"/>
  <c r="I25" i="2"/>
  <c r="J25" i="2"/>
  <c r="K25" i="2"/>
  <c r="L25" i="2"/>
  <c r="M25" i="2"/>
  <c r="N25" i="2"/>
  <c r="C25" i="2"/>
  <c r="D22" i="2"/>
  <c r="E22" i="2"/>
  <c r="F22" i="2"/>
  <c r="H22" i="2"/>
  <c r="I22" i="2"/>
  <c r="J22" i="2"/>
  <c r="K22" i="2"/>
  <c r="L22" i="2"/>
  <c r="M22" i="2"/>
  <c r="N22" i="2"/>
  <c r="C22" i="2"/>
  <c r="D12" i="2"/>
  <c r="E12" i="2"/>
  <c r="F12" i="2"/>
  <c r="G12" i="2"/>
  <c r="G35" i="2" s="1"/>
  <c r="H12" i="2"/>
  <c r="I12" i="2"/>
  <c r="J12" i="2"/>
  <c r="K12" i="2"/>
  <c r="L12" i="2"/>
  <c r="M12" i="2"/>
  <c r="N12" i="2"/>
  <c r="C12" i="2"/>
  <c r="D6" i="2"/>
  <c r="F6" i="2"/>
  <c r="H6" i="2"/>
  <c r="I6" i="2"/>
  <c r="I35" i="2" s="1"/>
  <c r="J6" i="2"/>
  <c r="K6" i="2"/>
  <c r="L6" i="2"/>
  <c r="M6" i="2"/>
  <c r="M35" i="2" s="1"/>
  <c r="N6" i="2"/>
  <c r="F35" i="2" l="1"/>
  <c r="H35" i="2"/>
  <c r="L35" i="2"/>
  <c r="N35" i="2"/>
  <c r="J35" i="2"/>
  <c r="K35" i="2"/>
  <c r="O22" i="2"/>
  <c r="O25" i="2"/>
  <c r="E35" i="2"/>
  <c r="O30" i="2"/>
  <c r="D35" i="2"/>
  <c r="C35" i="2"/>
  <c r="O6" i="2"/>
  <c r="O12" i="2"/>
  <c r="O35" i="2" l="1"/>
</calcChain>
</file>

<file path=xl/sharedStrings.xml><?xml version="1.0" encoding="utf-8"?>
<sst xmlns="http://schemas.openxmlformats.org/spreadsheetml/2006/main" count="145" uniqueCount="125">
  <si>
    <t>ที่</t>
  </si>
  <si>
    <t>รายการข้อมูล</t>
  </si>
  <si>
    <t>1.1 ชำระหนี้เงินกู้</t>
  </si>
  <si>
    <t>1.2 จ่ายตามข้อผูกพัน</t>
  </si>
  <si>
    <t>1.3 เงินช่วยเหลืองบเฉพาะการ</t>
  </si>
  <si>
    <t>1.4 เงินสำรองจ่าย</t>
  </si>
  <si>
    <t>1.5 อื่นๆ</t>
  </si>
  <si>
    <t>2.4 ค่าสาธารณูปโภค</t>
  </si>
  <si>
    <t>2.5 เงินอุดหนุน</t>
  </si>
  <si>
    <t>2.6 รายจ่ายอื่นๆ</t>
  </si>
  <si>
    <t>4.1 เงินอุดหนุนเฉพาะกิจ</t>
  </si>
  <si>
    <t>4.2 เงินสะสม</t>
  </si>
  <si>
    <t>4.3 เงินกู้</t>
  </si>
  <si>
    <t>4.4 อื่นๆ</t>
  </si>
  <si>
    <t>5.1 รายจ่ายงบกลาง</t>
  </si>
  <si>
    <t>5.2 ค่าตอบแทนใช้สอยและวัสดุ</t>
  </si>
  <si>
    <t>5.3 ค่าครุภัณฑ์ที่ดินและสิ่งก่อสร้าง</t>
  </si>
  <si>
    <t>5.4 รายจ่ายอื่นๆ</t>
  </si>
  <si>
    <t>รวมรายจ่ายทั้งสิ้น (1+2+3+4+5)</t>
  </si>
  <si>
    <t>สิ่งที่ส่งมาด้วย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</si>
  <si>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</si>
  <si>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</si>
  <si>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</si>
  <si>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</si>
  <si>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</si>
  <si>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</si>
  <si>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</si>
  <si>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</si>
  <si>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</si>
  <si>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</si>
  <si>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</si>
  <si>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</si>
  <si>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 (งบฯ-)</t>
  </si>
  <si>
    <t>ช่องที่มีสีไม่ต้องบันทึกเนื่องจากมีสูตรคำนวณ</t>
  </si>
  <si>
    <t>รายจ่ายงบกลาง</t>
  </si>
  <si>
    <t>รายจ่ายประจำ</t>
  </si>
  <si>
    <t>รายจ่ายเพื่อการลงทุน</t>
  </si>
  <si>
    <t>รายจ่ายพิเศษ</t>
  </si>
  <si>
    <t>รายจ่ายกันไว้เบิกเหลื่อมปี</t>
  </si>
  <si>
    <t>2.1 เงินเดือน (ฝ่ายการเมือง)</t>
  </si>
  <si>
    <t>2.2 เงินเดือน (ฝ่ายประจำ)</t>
  </si>
  <si>
    <t>2.3 ค่าจ้างชั่วคราว</t>
  </si>
  <si>
    <t>2.4 ค่าตอบแทน</t>
  </si>
  <si>
    <t>2.5 ค่าใช้สอย</t>
  </si>
  <si>
    <t>2.3 ค่าวัสดุ</t>
  </si>
  <si>
    <t>3.2 ค่าที่ดินและสิ่งก่อสร้าง</t>
  </si>
  <si>
    <t>3.1 ค่าครุภัณฑ์</t>
  </si>
  <si>
    <t xml:space="preserve">ตารางรายจ่ายขององค์กรปกครองส่วนท้องถิ่น </t>
  </si>
  <si>
    <t>ชื่อเทศบาลเมือง / เทศบาลตำบล/อบต.</t>
  </si>
  <si>
    <t>ที่อยู่ (โดยชัดเจน)</t>
  </si>
  <si>
    <t>เบอร์โทรศัพท์ / โทรสาร</t>
  </si>
  <si>
    <t>E-mail  address</t>
  </si>
  <si>
    <t>ชื่อเจ้าหน้าที่ผู้รับผิดชอบ / มือถือ</t>
  </si>
  <si>
    <t>องค์การบริหารส่วนตำบลหินโคน</t>
  </si>
  <si>
    <t>83  หมู่ที่  5  ตำบลหินโคน  อำเภอลำปลายมาศ</t>
  </si>
  <si>
    <t>044-634740-1</t>
  </si>
  <si>
    <t>hinkhon_53@hotmail.com</t>
  </si>
  <si>
    <t>นายอำนวย  นาครินทร์</t>
  </si>
  <si>
    <t>จังหวัดบุรีรัมย์    31130</t>
  </si>
  <si>
    <t>081-7904174</t>
  </si>
  <si>
    <t xml:space="preserve"> </t>
  </si>
  <si>
    <t>นางสาวผกามาศ สุนทองเบ้า/</t>
  </si>
  <si>
    <t>084-8887759</t>
  </si>
  <si>
    <t>หน่วยงาน  องค์การบริหารส่วนตำบลหินโคน</t>
  </si>
  <si>
    <t>ประจำปีงบประมาณ พ.ศ.  2562</t>
  </si>
  <si>
    <t xml:space="preserve">ตารางรายรับขององค์กรปกครองส่วนท้องถิ่น </t>
  </si>
  <si>
    <t>รายได้ที่ท้องถิ่นจัดหาเอง</t>
  </si>
  <si>
    <t>1.1 รายได้จากภาษีอากรที่ท้องถิ่นจัดเอง</t>
  </si>
  <si>
    <t>1.1.1 ภาษีโรงเรือนและที่ดิน</t>
  </si>
  <si>
    <t>1.1.2 ภาษีบำรุงท้องที่</t>
  </si>
  <si>
    <t>1.1.3 ภาษีป้าย</t>
  </si>
  <si>
    <t>1.1.4 อากรฆ่าสัตว์</t>
  </si>
  <si>
    <t>1.1.5 อากรรังนกอีแอ่น</t>
  </si>
  <si>
    <t>1.1.6 ภาษีบำรุงท้องถิ่นจากยาสูบ</t>
  </si>
  <si>
    <t>1.1.7 ภาษีบำรุงท้องถิ่นจากน้ำมัน</t>
  </si>
  <si>
    <t>1.1.8 ภาษีบำรุงท้องถิ่นจากโรงแรม</t>
  </si>
  <si>
    <t>1.2 รายได้ที่ไม่ใช่ภาษีอากร</t>
  </si>
  <si>
    <t>1.2.1 ค่าธรรมเนียม  ค่าปรับ  และใบอนุญาต</t>
  </si>
  <si>
    <t>1.2.2 รายได้จากทรัพย์สิน</t>
  </si>
  <si>
    <t>1.2.3 รายได้จากสาธารณูปโภค</t>
  </si>
  <si>
    <t>1.2.4 รายได้เบ็ดเตล็ด</t>
  </si>
  <si>
    <t>รายได้จากการจัดสรรภาษีที่รัฐบาลเก็บให้หรือแบ่งให้ท้องถิ่น</t>
  </si>
  <si>
    <t>2.1 ภาษีมูลค่าเพิ่ม</t>
  </si>
  <si>
    <t>- ( 1 ใน 9)</t>
  </si>
  <si>
    <t>- พรบ. อบจ.</t>
  </si>
  <si>
    <t>2.2 ภาษีธุรกิจเฉพาะ</t>
  </si>
  <si>
    <t>2.3 ภาษีสุราและเบียร์</t>
  </si>
  <si>
    <t>2.4 ภาษีสรรพสามิต</t>
  </si>
  <si>
    <t>2.5 ภาษีและค่าธรรมเนียมรถยนต์และล้อเลื่อน</t>
  </si>
  <si>
    <t>2.6 ค่าธรรมเนียมจดทะเบียนอสังหาริมทรัพย์</t>
  </si>
  <si>
    <t>2.7 ภาษีการพนัน</t>
  </si>
  <si>
    <t>2.8 ค่าภาคหลวงแร่</t>
  </si>
  <si>
    <t>2.9 ค่าภาคหลวงปิโตรเลียม</t>
  </si>
  <si>
    <t>2.10 อื่นๆ</t>
  </si>
  <si>
    <t>พรบ. กำหนดแผนฯ  จากภาษีมูลค่าเพิ่ม</t>
  </si>
  <si>
    <t>รายได้ที่รัฐบาลจัดสรรเพิ่มให้(เงินอุดหนุน)</t>
  </si>
  <si>
    <t>4.1 เงินอุดหนุนทั่วไป</t>
  </si>
  <si>
    <t>4.2 เงินอุดหนุนเฉพาะกิจ</t>
  </si>
  <si>
    <t>4.3 เงินอุดหนุนพัฒนาจังหวัด</t>
  </si>
  <si>
    <t>รวมรายได้ของท้องถิ่นก่อนรวมเงินสะสมและเงินกู้ (1+2+3+4)</t>
  </si>
  <si>
    <t>รายได้จากเงินสะสมและเงินกู้</t>
  </si>
  <si>
    <t>6.1 เงินสะสม</t>
  </si>
  <si>
    <t>6.2 เงินกู้</t>
  </si>
  <si>
    <t>6.3 อื่นๆ</t>
  </si>
  <si>
    <t xml:space="preserve">รวมรายได้ของท้องถิ่นทั้งสิ้น(5+6) </t>
  </si>
  <si>
    <t>หมายเหตุ : หากมีข้อสงสัยหรือต้องการสอบถามข้อมูลเพิ่มเติมสามารถสอบถามได้ที่เบอร์โทร 0 4466 6516 และ 0 4466 6518 ตามรายชื่อเจ้าหน้าที่ผู้รับผิดชอบในแต่ละอำเภอ ดังนี้</t>
  </si>
  <si>
    <t>ลำดับ</t>
  </si>
  <si>
    <t>ชื่อ - สกุล</t>
  </si>
  <si>
    <t>อำเภอ</t>
  </si>
  <si>
    <t>นางสาวจิดาภา  พลพงษ์</t>
  </si>
  <si>
    <t>เฉลิมพระเกียรติ, โนนดินแดง, โนนสุวรรณ, ปะคำ</t>
  </si>
  <si>
    <t>นางสาววชิราภรณ์  ยอดน้ำคำ</t>
  </si>
  <si>
    <t>คูเมือง, พุทไธสง</t>
  </si>
  <si>
    <t>นางรัตนากร เกตุก่อผล</t>
  </si>
  <si>
    <t>บ้านด่าน, สตึก</t>
  </si>
  <si>
    <t>นางยุวรี  บุตรดีศักดิ์</t>
  </si>
  <si>
    <t>เมืองบุรีรัมย์, พลับพลาชัย, นางรอง, หนองกี่, กระสัง</t>
  </si>
  <si>
    <t>นางสุภาภรณ์  มีพัฒน์</t>
  </si>
  <si>
    <t>ชำนิ, ห้วยราช</t>
  </si>
  <si>
    <t>นางพจมาลย์  สืบศรี</t>
  </si>
  <si>
    <t>แคนดง, นาโพธิ์, บ้านใหม่ไชยพจน์</t>
  </si>
  <si>
    <t>นางสาวอมรรัตน์  แสงงาม</t>
  </si>
  <si>
    <t>บ้านกรวด, ละหานทราย, ประโคนชัย</t>
  </si>
  <si>
    <t>นางสาวณัฐยาน์  สังข์สุขศรี</t>
  </si>
  <si>
    <t>ลำปลายมาศ, หนองหงส์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</si>
</sst>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$-1041E]#,##0.00;\(#,##0.00\);&quot;-&quot;"/>
    <numFmt numFmtId="188" formatCode="[$-1041E]#,##0.00;\-#,##0.00"/>
  </numFmts>
  <fonts count="13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PSK"/>
      <family val="2"/>
    </font>
    <font>
      <b/>
      <sz val="16"/>
      <color indexed="10"/>
      <name val="TH SarabunPSK"/>
      <family val="2"/>
    </font>
    <font>
      <b/>
      <sz val="16"/>
      <color indexed="8"/>
      <name val="TH SarabunPSK"/>
      <family val="2"/>
    </font>
    <font>
      <b/>
      <sz val="16"/>
      <name val="Angsana New"/>
      <family val="1"/>
    </font>
    <font>
      <sz val="16"/>
      <name val="Angsana New"/>
      <family val="1"/>
    </font>
    <font>
      <u/>
      <sz val="10.5"/>
      <color indexed="12"/>
      <name val="AngsanaUPC"/>
      <family val="1"/>
      <charset val="222"/>
    </font>
    <font>
      <b/>
      <sz val="14"/>
      <name val="TH SarabunPSK"/>
      <family val="2"/>
    </font>
    <font>
      <b/>
      <sz val="14"/>
      <color rgb="FFFF0000"/>
      <name val="TH SarabunPSK"/>
      <family val="2"/>
    </font>
    <font>
      <sz val="11"/>
      <color rgb="FF000000"/>
      <name val="Tahoma"/>
      <family val="2"/>
      <scheme val="minor"/>
    </font>
    <font>
      <b/>
      <sz val="8"/>
      <color rgb="FF000000"/>
      <name val="Microsoft Sans Serif"/>
    </font>
    <font>
      <sz val="8"/>
      <color rgb="FF000000"/>
      <name val="Microsoft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</cellStyleXfs>
  <cellXfs count="77">
    <xf numFmtId="0" fontId="0" fillId="0" borderId="0" xfId="0"/>
    <xf numFmtId="4" fontId="2" fillId="0" borderId="0" xfId="0" applyNumberFormat="1" applyFont="1" applyFill="1" applyAlignment="1">
      <alignment horizontal="center"/>
    </xf>
    <xf numFmtId="4" fontId="2" fillId="0" borderId="0" xfId="0" applyNumberFormat="1" applyFont="1" applyFill="1" applyAlignment="1">
      <alignment horizontal="left"/>
    </xf>
    <xf numFmtId="4" fontId="2" fillId="0" borderId="0" xfId="0" applyNumberFormat="1" applyFont="1" applyFill="1" applyAlignment="1" applyProtection="1">
      <alignment horizontal="left"/>
    </xf>
    <xf numFmtId="4" fontId="3" fillId="2" borderId="0" xfId="0" applyNumberFormat="1" applyFont="1" applyFill="1" applyAlignment="1"/>
    <xf numFmtId="4" fontId="4" fillId="0" borderId="7" xfId="0" applyNumberFormat="1" applyFont="1" applyFill="1" applyBorder="1" applyAlignment="1" applyProtection="1">
      <protection locked="0"/>
    </xf>
    <xf numFmtId="4" fontId="2" fillId="0" borderId="1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left"/>
    </xf>
    <xf numFmtId="4" fontId="4" fillId="0" borderId="1" xfId="0" applyNumberFormat="1" applyFont="1" applyFill="1" applyBorder="1" applyAlignment="1">
      <alignment horizontal="center"/>
    </xf>
    <xf numFmtId="4" fontId="2" fillId="0" borderId="0" xfId="0" applyNumberFormat="1" applyFont="1" applyFill="1" applyAlignment="1"/>
    <xf numFmtId="3" fontId="2" fillId="0" borderId="0" xfId="0" applyNumberFormat="1" applyFont="1" applyFill="1" applyAlignment="1">
      <alignment horizontal="center"/>
    </xf>
    <xf numFmtId="4" fontId="2" fillId="0" borderId="0" xfId="0" applyNumberFormat="1" applyFont="1" applyFill="1"/>
    <xf numFmtId="4" fontId="2" fillId="2" borderId="0" xfId="0" applyNumberFormat="1" applyFont="1" applyFill="1" applyAlignment="1"/>
    <xf numFmtId="4" fontId="3" fillId="0" borderId="0" xfId="0" applyNumberFormat="1" applyFont="1" applyFill="1" applyAlignment="1"/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/>
    <xf numFmtId="0" fontId="6" fillId="0" borderId="8" xfId="0" applyFont="1" applyBorder="1" applyAlignment="1">
      <alignment vertical="center"/>
    </xf>
    <xf numFmtId="0" fontId="7" fillId="0" borderId="8" xfId="2" applyBorder="1" applyAlignment="1" applyProtection="1">
      <alignment vertical="center"/>
    </xf>
    <xf numFmtId="0" fontId="6" fillId="0" borderId="9" xfId="0" applyFont="1" applyBorder="1" applyAlignment="1">
      <alignment vertical="center"/>
    </xf>
    <xf numFmtId="0" fontId="7" fillId="0" borderId="9" xfId="2" applyBorder="1" applyAlignment="1" applyProtection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center"/>
    </xf>
    <xf numFmtId="4" fontId="8" fillId="0" borderId="0" xfId="0" applyNumberFormat="1" applyFont="1" applyFill="1" applyAlignment="1"/>
    <xf numFmtId="4" fontId="8" fillId="0" borderId="0" xfId="0" applyNumberFormat="1" applyFont="1" applyFill="1" applyBorder="1" applyAlignment="1">
      <alignment horizontal="center"/>
    </xf>
    <xf numFmtId="3" fontId="8" fillId="0" borderId="4" xfId="0" applyNumberFormat="1" applyFont="1" applyFill="1" applyBorder="1" applyAlignment="1">
      <alignment horizontal="center"/>
    </xf>
    <xf numFmtId="4" fontId="8" fillId="2" borderId="5" xfId="0" applyNumberFormat="1" applyFont="1" applyFill="1" applyBorder="1" applyAlignment="1"/>
    <xf numFmtId="3" fontId="8" fillId="0" borderId="6" xfId="0" applyNumberFormat="1" applyFont="1" applyFill="1" applyBorder="1" applyAlignment="1">
      <alignment horizontal="center"/>
    </xf>
    <xf numFmtId="4" fontId="8" fillId="0" borderId="5" xfId="0" applyNumberFormat="1" applyFont="1" applyFill="1" applyBorder="1" applyAlignment="1"/>
    <xf numFmtId="3" fontId="8" fillId="0" borderId="3" xfId="0" applyNumberFormat="1" applyFont="1" applyFill="1" applyBorder="1" applyAlignment="1">
      <alignment horizontal="center"/>
    </xf>
    <xf numFmtId="3" fontId="8" fillId="0" borderId="5" xfId="0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 applyProtection="1">
      <protection locked="0"/>
    </xf>
    <xf numFmtId="4" fontId="8" fillId="0" borderId="0" xfId="0" applyNumberFormat="1" applyFont="1" applyFill="1" applyBorder="1" applyAlignment="1"/>
    <xf numFmtId="4" fontId="8" fillId="0" borderId="0" xfId="0" applyNumberFormat="1" applyFont="1" applyFill="1" applyBorder="1"/>
    <xf numFmtId="4" fontId="9" fillId="2" borderId="5" xfId="0" applyNumberFormat="1" applyFont="1" applyFill="1" applyBorder="1" applyAlignment="1">
      <alignment vertical="center"/>
    </xf>
    <xf numFmtId="4" fontId="8" fillId="0" borderId="5" xfId="0" applyNumberFormat="1" applyFont="1" applyFill="1" applyBorder="1" applyAlignment="1">
      <alignment horizontal="left" vertical="center"/>
    </xf>
    <xf numFmtId="4" fontId="5" fillId="0" borderId="5" xfId="0" applyNumberFormat="1" applyFont="1" applyFill="1" applyBorder="1" applyAlignment="1"/>
    <xf numFmtId="4" fontId="3" fillId="4" borderId="0" xfId="0" applyNumberFormat="1" applyFont="1" applyFill="1" applyAlignment="1"/>
    <xf numFmtId="4" fontId="2" fillId="4" borderId="0" xfId="0" applyNumberFormat="1" applyFont="1" applyFill="1" applyAlignment="1"/>
    <xf numFmtId="4" fontId="9" fillId="2" borderId="5" xfId="0" applyNumberFormat="1" applyFont="1" applyFill="1" applyBorder="1" applyAlignment="1"/>
    <xf numFmtId="4" fontId="9" fillId="4" borderId="5" xfId="0" applyNumberFormat="1" applyFont="1" applyFill="1" applyBorder="1" applyAlignment="1"/>
    <xf numFmtId="4" fontId="8" fillId="4" borderId="5" xfId="0" applyNumberFormat="1" applyFont="1" applyFill="1" applyBorder="1" applyAlignment="1"/>
    <xf numFmtId="4" fontId="8" fillId="0" borderId="5" xfId="0" applyNumberFormat="1" applyFont="1" applyFill="1" applyBorder="1" applyAlignment="1">
      <alignment horizontal="left" indent="1"/>
    </xf>
    <xf numFmtId="4" fontId="8" fillId="4" borderId="5" xfId="0" applyNumberFormat="1" applyFont="1" applyFill="1" applyBorder="1" applyAlignment="1">
      <alignment horizontal="left" indent="1"/>
    </xf>
    <xf numFmtId="4" fontId="8" fillId="0" borderId="5" xfId="0" applyNumberFormat="1" applyFont="1" applyFill="1" applyBorder="1" applyAlignment="1">
      <alignment horizontal="left" indent="2"/>
    </xf>
    <xf numFmtId="4" fontId="9" fillId="0" borderId="5" xfId="0" applyNumberFormat="1" applyFont="1" applyFill="1" applyBorder="1" applyAlignment="1">
      <alignment horizontal="left"/>
    </xf>
    <xf numFmtId="3" fontId="8" fillId="0" borderId="0" xfId="0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Font="1"/>
    <xf numFmtId="3" fontId="8" fillId="0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 applyProtection="1">
      <alignment horizontal="center" vertical="center"/>
      <protection locked="0"/>
    </xf>
    <xf numFmtId="4" fontId="8" fillId="0" borderId="0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 applyProtection="1">
      <alignment horizontal="left"/>
      <protection locked="0"/>
    </xf>
    <xf numFmtId="4" fontId="8" fillId="0" borderId="5" xfId="0" applyNumberFormat="1" applyFont="1" applyFill="1" applyBorder="1" applyAlignment="1" applyProtection="1">
      <alignment horizontal="left" vertical="center"/>
      <protection locked="0"/>
    </xf>
    <xf numFmtId="4" fontId="8" fillId="0" borderId="0" xfId="0" applyNumberFormat="1" applyFont="1" applyFill="1" applyBorder="1" applyAlignment="1" applyProtection="1">
      <alignment horizontal="left" vertical="center"/>
      <protection locked="0"/>
    </xf>
    <xf numFmtId="4" fontId="8" fillId="0" borderId="0" xfId="0" applyNumberFormat="1" applyFont="1" applyFill="1" applyBorder="1" applyAlignment="1" applyProtection="1">
      <alignment horizontal="right" vertical="center"/>
      <protection locked="0"/>
    </xf>
    <xf numFmtId="3" fontId="8" fillId="0" borderId="0" xfId="0" applyNumberFormat="1" applyFont="1" applyFill="1" applyAlignment="1">
      <alignment horizontal="center"/>
    </xf>
    <xf numFmtId="187" fontId="11" fillId="5" borderId="15" xfId="4" applyNumberFormat="1" applyFont="1" applyFill="1" applyBorder="1" applyAlignment="1">
      <alignment horizontal="right" vertical="center" wrapText="1" readingOrder="1"/>
    </xf>
    <xf numFmtId="4" fontId="8" fillId="0" borderId="5" xfId="0" applyNumberFormat="1" applyFont="1" applyFill="1" applyBorder="1" applyAlignment="1" applyProtection="1">
      <alignment horizontal="left"/>
      <protection locked="0"/>
    </xf>
    <xf numFmtId="4" fontId="8" fillId="0" borderId="5" xfId="0" applyNumberFormat="1" applyFont="1" applyFill="1" applyBorder="1" applyAlignment="1" applyProtection="1">
      <alignment horizontal="center" vertical="center"/>
      <protection locked="0"/>
    </xf>
    <xf numFmtId="4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 applyProtection="1">
      <alignment horizontal="left"/>
      <protection locked="0"/>
    </xf>
    <xf numFmtId="4" fontId="2" fillId="0" borderId="4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188" fontId="12" fillId="0" borderId="5" xfId="4" applyNumberFormat="1" applyFont="1" applyFill="1" applyBorder="1" applyAlignment="1">
      <alignment horizontal="right" vertical="top" wrapText="1" readingOrder="1"/>
    </xf>
  </cellXfs>
  <cellStyles count="5">
    <cellStyle name="Hyperlink" xfId="2" builtinId="8"/>
    <cellStyle name="Normal" xfId="4"/>
    <cellStyle name="ปกติ" xfId="0" builtinId="0"/>
    <cellStyle name="ปกติ 2" xfId="3"/>
    <cellStyle name="ปกติ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inkhon_53@hot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zoomScale="115" zoomScaleNormal="115" workbookViewId="0">
      <selection activeCell="B9" sqref="B9"/>
    </sheetView>
  </sheetViews>
  <sheetFormatPr defaultRowHeight="23.25" x14ac:dyDescent="0.5"/>
  <cols>
    <col min="1" max="1" width="31" style="25" customWidth="1"/>
    <col min="2" max="2" width="39.140625" style="25" customWidth="1"/>
    <col min="3" max="3" width="22.42578125" style="25" customWidth="1"/>
    <col min="4" max="4" width="15.42578125" style="25" customWidth="1"/>
    <col min="5" max="5" width="27.42578125" style="25" customWidth="1"/>
    <col min="6" max="7" width="28.7109375" style="18" customWidth="1"/>
    <col min="8" max="16384" width="9.140625" style="18"/>
  </cols>
  <sheetData>
    <row r="1" spans="1:5" x14ac:dyDescent="0.5">
      <c r="A1" s="17" t="s">
        <v>48</v>
      </c>
      <c r="B1" s="17" t="s">
        <v>49</v>
      </c>
      <c r="C1" s="17" t="s">
        <v>50</v>
      </c>
      <c r="D1" s="17" t="s">
        <v>51</v>
      </c>
      <c r="E1" s="17" t="s">
        <v>52</v>
      </c>
    </row>
    <row r="2" spans="1:5" x14ac:dyDescent="0.5">
      <c r="A2" s="19" t="s">
        <v>53</v>
      </c>
      <c r="B2" s="19" t="s">
        <v>54</v>
      </c>
      <c r="C2" s="19" t="s">
        <v>55</v>
      </c>
      <c r="D2" s="20" t="s">
        <v>56</v>
      </c>
      <c r="E2" s="19" t="s">
        <v>57</v>
      </c>
    </row>
    <row r="3" spans="1:5" x14ac:dyDescent="0.5">
      <c r="A3" s="21"/>
      <c r="B3" s="21" t="s">
        <v>58</v>
      </c>
      <c r="C3" s="21"/>
      <c r="D3" s="22"/>
      <c r="E3" s="21" t="s">
        <v>59</v>
      </c>
    </row>
    <row r="4" spans="1:5" x14ac:dyDescent="0.5">
      <c r="A4" s="21"/>
      <c r="B4" s="21" t="s">
        <v>60</v>
      </c>
      <c r="C4" s="21"/>
      <c r="D4" s="21"/>
      <c r="E4" s="21" t="s">
        <v>61</v>
      </c>
    </row>
    <row r="5" spans="1:5" x14ac:dyDescent="0.5">
      <c r="A5" s="21"/>
      <c r="B5" s="21"/>
      <c r="C5" s="21"/>
      <c r="D5" s="21"/>
      <c r="E5" s="21" t="s">
        <v>62</v>
      </c>
    </row>
    <row r="6" spans="1:5" x14ac:dyDescent="0.5">
      <c r="A6" s="21"/>
      <c r="B6" s="21"/>
      <c r="C6" s="21"/>
      <c r="D6" s="21"/>
      <c r="E6" s="21"/>
    </row>
    <row r="7" spans="1:5" x14ac:dyDescent="0.5">
      <c r="A7" s="21"/>
      <c r="B7" s="21"/>
      <c r="C7" s="21"/>
      <c r="D7" s="21"/>
      <c r="E7" s="21"/>
    </row>
    <row r="8" spans="1:5" x14ac:dyDescent="0.5">
      <c r="A8" s="21"/>
      <c r="B8" s="21"/>
      <c r="C8" s="21"/>
      <c r="D8" s="21"/>
      <c r="E8" s="21"/>
    </row>
    <row r="9" spans="1:5" x14ac:dyDescent="0.5">
      <c r="A9" s="21"/>
      <c r="B9" s="21"/>
      <c r="C9" s="21"/>
      <c r="D9" s="21"/>
      <c r="E9" s="21"/>
    </row>
    <row r="10" spans="1:5" x14ac:dyDescent="0.5">
      <c r="A10" s="23"/>
      <c r="B10" s="23"/>
      <c r="C10" s="23"/>
      <c r="D10" s="23"/>
      <c r="E10" s="23"/>
    </row>
    <row r="11" spans="1:5" x14ac:dyDescent="0.5">
      <c r="A11" s="23"/>
      <c r="B11" s="23"/>
      <c r="C11" s="23"/>
      <c r="D11" s="23"/>
      <c r="E11" s="23"/>
    </row>
    <row r="12" spans="1:5" x14ac:dyDescent="0.5">
      <c r="A12" s="23"/>
      <c r="B12" s="23"/>
      <c r="C12" s="23"/>
      <c r="D12" s="23"/>
      <c r="E12" s="23"/>
    </row>
    <row r="13" spans="1:5" x14ac:dyDescent="0.5">
      <c r="A13" s="23"/>
      <c r="B13" s="23"/>
      <c r="C13" s="23"/>
      <c r="D13" s="23"/>
      <c r="E13" s="23"/>
    </row>
    <row r="14" spans="1:5" x14ac:dyDescent="0.5">
      <c r="A14" s="23"/>
      <c r="B14" s="23"/>
      <c r="C14" s="23"/>
      <c r="D14" s="23"/>
      <c r="E14" s="23"/>
    </row>
    <row r="15" spans="1:5" x14ac:dyDescent="0.5">
      <c r="A15" s="23"/>
      <c r="B15" s="23"/>
      <c r="C15" s="23"/>
      <c r="D15" s="23"/>
      <c r="E15" s="23"/>
    </row>
    <row r="16" spans="1:5" x14ac:dyDescent="0.5">
      <c r="A16" s="24"/>
      <c r="B16" s="24"/>
      <c r="C16" s="24"/>
      <c r="D16" s="24"/>
      <c r="E16" s="24"/>
    </row>
    <row r="17" spans="1:5" x14ac:dyDescent="0.5">
      <c r="A17" s="26"/>
      <c r="B17" s="27"/>
      <c r="C17" s="27"/>
      <c r="D17" s="27"/>
      <c r="E17" s="28"/>
    </row>
    <row r="18" spans="1:5" x14ac:dyDescent="0.5">
      <c r="A18" s="26"/>
      <c r="B18" s="27"/>
      <c r="C18" s="27"/>
      <c r="D18" s="27"/>
      <c r="E18" s="28"/>
    </row>
    <row r="19" spans="1:5" x14ac:dyDescent="0.5">
      <c r="A19" s="26"/>
      <c r="B19" s="27"/>
      <c r="C19" s="27"/>
      <c r="D19" s="27"/>
      <c r="E19" s="28"/>
    </row>
    <row r="20" spans="1:5" x14ac:dyDescent="0.5">
      <c r="A20" s="26"/>
      <c r="B20" s="27"/>
      <c r="C20" s="27"/>
      <c r="D20" s="27"/>
      <c r="E20" s="28"/>
    </row>
    <row r="21" spans="1:5" x14ac:dyDescent="0.5">
      <c r="A21" s="26"/>
      <c r="B21" s="27"/>
      <c r="C21" s="27"/>
      <c r="D21" s="27"/>
      <c r="E21" s="28"/>
    </row>
    <row r="22" spans="1:5" x14ac:dyDescent="0.5">
      <c r="A22" s="26"/>
      <c r="B22" s="27"/>
      <c r="C22" s="27"/>
      <c r="D22" s="27"/>
      <c r="E22" s="28"/>
    </row>
    <row r="23" spans="1:5" x14ac:dyDescent="0.5">
      <c r="A23" s="26"/>
      <c r="B23" s="27"/>
      <c r="C23" s="27"/>
      <c r="D23" s="27"/>
      <c r="E23" s="28"/>
    </row>
    <row r="24" spans="1:5" x14ac:dyDescent="0.5">
      <c r="A24" s="26"/>
      <c r="B24" s="27"/>
      <c r="C24" s="27"/>
      <c r="D24" s="27"/>
      <c r="E24" s="28"/>
    </row>
    <row r="25" spans="1:5" x14ac:dyDescent="0.5">
      <c r="A25" s="26"/>
      <c r="B25" s="27"/>
      <c r="C25" s="27"/>
      <c r="D25" s="27"/>
      <c r="E25" s="28"/>
    </row>
    <row r="26" spans="1:5" x14ac:dyDescent="0.5">
      <c r="A26" s="26"/>
      <c r="B26" s="27"/>
      <c r="C26" s="27"/>
      <c r="D26" s="27"/>
      <c r="E26" s="28"/>
    </row>
    <row r="27" spans="1:5" x14ac:dyDescent="0.5">
      <c r="A27" s="26"/>
      <c r="B27" s="27"/>
      <c r="C27" s="27"/>
      <c r="D27" s="27"/>
      <c r="E27" s="28"/>
    </row>
    <row r="28" spans="1:5" x14ac:dyDescent="0.5">
      <c r="A28" s="26"/>
      <c r="B28" s="27"/>
      <c r="C28" s="27"/>
      <c r="D28" s="27"/>
      <c r="E28" s="28"/>
    </row>
    <row r="29" spans="1:5" x14ac:dyDescent="0.5">
      <c r="A29" s="26"/>
      <c r="B29" s="27"/>
      <c r="C29" s="27"/>
      <c r="D29" s="27"/>
      <c r="E29" s="28"/>
    </row>
    <row r="30" spans="1:5" x14ac:dyDescent="0.5">
      <c r="A30" s="26"/>
      <c r="B30" s="27"/>
      <c r="C30" s="27"/>
      <c r="D30" s="27"/>
      <c r="E30" s="28"/>
    </row>
    <row r="31" spans="1:5" x14ac:dyDescent="0.5">
      <c r="A31" s="26"/>
      <c r="B31" s="27"/>
      <c r="C31" s="27"/>
      <c r="D31" s="27"/>
      <c r="E31" s="28"/>
    </row>
    <row r="32" spans="1:5" x14ac:dyDescent="0.5">
      <c r="A32" s="26"/>
      <c r="B32" s="27"/>
      <c r="C32" s="27"/>
      <c r="D32" s="27"/>
      <c r="E32" s="28"/>
    </row>
    <row r="33" spans="1:5" x14ac:dyDescent="0.5">
      <c r="A33" s="26"/>
      <c r="B33" s="27"/>
      <c r="C33" s="27"/>
      <c r="D33" s="27"/>
      <c r="E33" s="28"/>
    </row>
    <row r="34" spans="1:5" x14ac:dyDescent="0.5">
      <c r="A34" s="26"/>
      <c r="B34" s="27"/>
      <c r="C34" s="27"/>
      <c r="D34" s="27"/>
      <c r="E34" s="28"/>
    </row>
    <row r="35" spans="1:5" x14ac:dyDescent="0.5">
      <c r="A35" s="26"/>
      <c r="B35" s="27"/>
      <c r="C35" s="27"/>
      <c r="D35" s="27"/>
      <c r="E35" s="28"/>
    </row>
    <row r="36" spans="1:5" x14ac:dyDescent="0.5">
      <c r="A36" s="26"/>
      <c r="B36" s="27"/>
      <c r="C36" s="27"/>
      <c r="D36" s="27"/>
      <c r="E36" s="28"/>
    </row>
    <row r="37" spans="1:5" x14ac:dyDescent="0.5">
      <c r="A37" s="26"/>
      <c r="B37" s="27"/>
      <c r="C37" s="27"/>
      <c r="D37" s="27"/>
      <c r="E37" s="28"/>
    </row>
    <row r="38" spans="1:5" x14ac:dyDescent="0.5">
      <c r="A38" s="26"/>
      <c r="B38" s="27"/>
      <c r="C38" s="27"/>
      <c r="D38" s="27"/>
      <c r="E38" s="28"/>
    </row>
    <row r="39" spans="1:5" x14ac:dyDescent="0.5">
      <c r="A39" s="26"/>
      <c r="B39" s="27"/>
      <c r="C39" s="27"/>
      <c r="D39" s="27"/>
      <c r="E39" s="28"/>
    </row>
    <row r="40" spans="1:5" x14ac:dyDescent="0.5">
      <c r="A40" s="26"/>
      <c r="B40" s="27"/>
      <c r="C40" s="27"/>
      <c r="D40" s="27"/>
      <c r="E40" s="28"/>
    </row>
    <row r="41" spans="1:5" x14ac:dyDescent="0.5">
      <c r="A41" s="26"/>
      <c r="B41" s="27"/>
      <c r="C41" s="27"/>
      <c r="D41" s="27"/>
      <c r="E41" s="28"/>
    </row>
    <row r="42" spans="1:5" x14ac:dyDescent="0.5">
      <c r="A42" s="26"/>
      <c r="B42" s="27"/>
      <c r="C42" s="27"/>
      <c r="D42" s="27"/>
      <c r="E42" s="28"/>
    </row>
    <row r="43" spans="1:5" x14ac:dyDescent="0.5">
      <c r="A43" s="26"/>
      <c r="B43" s="27"/>
      <c r="C43" s="27"/>
      <c r="D43" s="27"/>
      <c r="E43" s="28"/>
    </row>
    <row r="44" spans="1:5" x14ac:dyDescent="0.5">
      <c r="A44" s="26"/>
      <c r="B44" s="27"/>
      <c r="C44" s="27"/>
      <c r="D44" s="27"/>
      <c r="E44" s="28"/>
    </row>
    <row r="45" spans="1:5" x14ac:dyDescent="0.5">
      <c r="A45" s="26"/>
      <c r="B45" s="27"/>
      <c r="C45" s="27"/>
      <c r="D45" s="27"/>
      <c r="E45" s="28"/>
    </row>
    <row r="46" spans="1:5" x14ac:dyDescent="0.5">
      <c r="A46" s="29"/>
      <c r="B46" s="30"/>
      <c r="C46" s="30"/>
      <c r="D46" s="30"/>
      <c r="E46" s="31"/>
    </row>
  </sheetData>
  <hyperlinks>
    <hyperlink ref="D2" r:id="rId1"/>
  </hyperlinks>
  <pageMargins left="0.70866141732283472" right="0.70866141732283472" top="0.74803149606299213" bottom="0.74803149606299213" header="0.31496062992125984" footer="0.31496062992125984"/>
  <pageSetup paperSize="9" scale="9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view="pageBreakPreview" topLeftCell="A25" zoomScaleNormal="100" zoomScaleSheetLayoutView="100" workbookViewId="0">
      <selection activeCell="H29" sqref="H29"/>
    </sheetView>
  </sheetViews>
  <sheetFormatPr defaultColWidth="14.7109375" defaultRowHeight="20.25" customHeight="1" x14ac:dyDescent="0.3"/>
  <cols>
    <col min="1" max="1" width="3.85546875" style="67" customWidth="1"/>
    <col min="2" max="2" width="38.42578125" style="32" customWidth="1"/>
    <col min="3" max="3" width="12.85546875" style="32" customWidth="1"/>
    <col min="4" max="4" width="12.7109375" style="32" customWidth="1"/>
    <col min="5" max="5" width="11.28515625" style="32" customWidth="1"/>
    <col min="6" max="6" width="12.5703125" style="32" customWidth="1"/>
    <col min="7" max="7" width="12.28515625" style="32" customWidth="1"/>
    <col min="8" max="8" width="12.5703125" style="32" customWidth="1"/>
    <col min="9" max="9" width="11.42578125" style="32" customWidth="1"/>
    <col min="10" max="10" width="12.140625" style="32" customWidth="1"/>
    <col min="11" max="11" width="12" style="32" customWidth="1"/>
    <col min="12" max="12" width="11.7109375" style="32" customWidth="1"/>
    <col min="13" max="14" width="12.28515625" style="32" customWidth="1"/>
    <col min="15" max="15" width="13.42578125" style="32" customWidth="1"/>
    <col min="16" max="16384" width="14.7109375" style="32"/>
  </cols>
  <sheetData>
    <row r="1" spans="1:16" ht="24" customHeight="1" x14ac:dyDescent="0.35">
      <c r="A1" s="10"/>
      <c r="B1" s="11"/>
      <c r="C1" s="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2" t="s">
        <v>19</v>
      </c>
      <c r="P1" s="33"/>
    </row>
    <row r="2" spans="1:16" s="34" customFormat="1" ht="24" customHeight="1" x14ac:dyDescent="0.35">
      <c r="A2" s="3" t="s">
        <v>65</v>
      </c>
      <c r="B2" s="9"/>
      <c r="C2" s="1"/>
      <c r="D2" s="9"/>
      <c r="E2" s="9"/>
      <c r="F2" s="9"/>
      <c r="G2" s="9"/>
      <c r="H2" s="9"/>
      <c r="I2" s="9"/>
      <c r="J2" s="9"/>
      <c r="K2" s="9"/>
      <c r="L2" s="4" t="s">
        <v>33</v>
      </c>
      <c r="M2" s="12"/>
      <c r="N2" s="48"/>
      <c r="O2" s="49"/>
      <c r="P2" s="33"/>
    </row>
    <row r="3" spans="1:16" s="34" customFormat="1" ht="24" customHeight="1" x14ac:dyDescent="0.35">
      <c r="A3" s="73" t="s">
        <v>63</v>
      </c>
      <c r="B3" s="73"/>
      <c r="C3" s="73"/>
      <c r="D3" s="73"/>
      <c r="E3" s="73"/>
      <c r="F3" s="73"/>
      <c r="G3" s="9"/>
      <c r="H3" s="9"/>
      <c r="I3" s="9"/>
      <c r="J3" s="9"/>
      <c r="K3" s="13"/>
      <c r="L3" s="13"/>
      <c r="M3" s="13"/>
      <c r="N3" s="13"/>
      <c r="O3" s="13"/>
      <c r="P3" s="35"/>
    </row>
    <row r="4" spans="1:16" s="33" customFormat="1" ht="20.25" customHeight="1" x14ac:dyDescent="0.35">
      <c r="A4" s="72" t="s">
        <v>0</v>
      </c>
      <c r="B4" s="71" t="s">
        <v>1</v>
      </c>
      <c r="C4" s="6"/>
      <c r="D4" s="6"/>
      <c r="E4" s="6"/>
      <c r="F4" s="6"/>
      <c r="G4" s="6"/>
      <c r="H4" s="7" t="s">
        <v>64</v>
      </c>
      <c r="I4" s="8"/>
      <c r="J4" s="8"/>
      <c r="K4" s="8"/>
      <c r="L4" s="6"/>
      <c r="M4" s="6"/>
      <c r="N4" s="6"/>
      <c r="O4" s="6"/>
    </row>
    <row r="5" spans="1:16" s="34" customFormat="1" ht="20.25" customHeight="1" x14ac:dyDescent="0.3">
      <c r="A5" s="72"/>
      <c r="B5" s="71"/>
      <c r="C5" s="14" t="s">
        <v>20</v>
      </c>
      <c r="D5" s="15" t="s">
        <v>21</v>
      </c>
      <c r="E5" s="15" t="s">
        <v>22</v>
      </c>
      <c r="F5" s="15" t="s">
        <v>23</v>
      </c>
      <c r="G5" s="15" t="s">
        <v>24</v>
      </c>
      <c r="H5" s="15" t="s">
        <v>25</v>
      </c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31</v>
      </c>
      <c r="O5" s="16" t="s">
        <v>32</v>
      </c>
    </row>
    <row r="6" spans="1:16" s="34" customFormat="1" ht="20.25" customHeight="1" x14ac:dyDescent="0.3">
      <c r="A6" s="36">
        <v>1</v>
      </c>
      <c r="B6" s="50" t="s">
        <v>66</v>
      </c>
      <c r="C6" s="37">
        <f>+C7+C16</f>
        <v>1596.5</v>
      </c>
      <c r="D6" s="37">
        <f t="shared" ref="D6:N6" si="0">+D7+D16</f>
        <v>890.5</v>
      </c>
      <c r="E6" s="37">
        <f t="shared" si="0"/>
        <v>14335.81</v>
      </c>
      <c r="F6" s="37">
        <f t="shared" si="0"/>
        <v>147559.17000000001</v>
      </c>
      <c r="G6" s="37">
        <f>+G7+G16</f>
        <v>10986</v>
      </c>
      <c r="H6" s="37">
        <f t="shared" si="0"/>
        <v>4199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>SUM(C6:N6)</f>
        <v>179566.98</v>
      </c>
    </row>
    <row r="7" spans="1:16" s="34" customFormat="1" ht="20.25" customHeight="1" x14ac:dyDescent="0.3">
      <c r="A7" s="38"/>
      <c r="B7" s="51" t="s">
        <v>67</v>
      </c>
      <c r="C7" s="52">
        <f>SUM(C8:C15)</f>
        <v>1040</v>
      </c>
      <c r="D7" s="52">
        <f t="shared" ref="D7:N7" si="1">SUM(D8:D15)</f>
        <v>510</v>
      </c>
      <c r="E7" s="52">
        <f>SUM(E8:E15)</f>
        <v>357</v>
      </c>
      <c r="F7" s="52">
        <f>SUM(F8:F15)</f>
        <v>1022</v>
      </c>
      <c r="G7" s="52">
        <f>SUM(G8:G15)</f>
        <v>1453</v>
      </c>
      <c r="H7" s="52">
        <f t="shared" si="1"/>
        <v>3515</v>
      </c>
      <c r="I7" s="52">
        <f t="shared" si="1"/>
        <v>0</v>
      </c>
      <c r="J7" s="52">
        <f t="shared" si="1"/>
        <v>0</v>
      </c>
      <c r="K7" s="52">
        <f t="shared" si="1"/>
        <v>0</v>
      </c>
      <c r="L7" s="52">
        <f t="shared" si="1"/>
        <v>0</v>
      </c>
      <c r="M7" s="52">
        <f t="shared" si="1"/>
        <v>0</v>
      </c>
      <c r="N7" s="52">
        <f t="shared" si="1"/>
        <v>0</v>
      </c>
      <c r="O7" s="52">
        <f>SUM(C7:N7)</f>
        <v>7897</v>
      </c>
    </row>
    <row r="8" spans="1:16" s="34" customFormat="1" ht="20.25" customHeight="1" x14ac:dyDescent="0.3">
      <c r="A8" s="38"/>
      <c r="B8" s="53" t="s">
        <v>68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6" s="34" customFormat="1" ht="20.25" customHeight="1" x14ac:dyDescent="0.3">
      <c r="A9" s="38"/>
      <c r="B9" s="53" t="s">
        <v>69</v>
      </c>
      <c r="C9" s="39">
        <v>40</v>
      </c>
      <c r="D9" s="39"/>
      <c r="E9" s="39">
        <v>37</v>
      </c>
      <c r="F9" s="39">
        <v>432</v>
      </c>
      <c r="G9" s="68">
        <v>1043</v>
      </c>
      <c r="H9" s="68">
        <v>2945</v>
      </c>
      <c r="I9" s="39"/>
      <c r="J9" s="39"/>
      <c r="K9" s="39"/>
      <c r="L9" s="39"/>
      <c r="M9" s="39"/>
      <c r="N9" s="39"/>
      <c r="O9" s="39"/>
    </row>
    <row r="10" spans="1:16" s="34" customFormat="1" ht="20.25" customHeight="1" x14ac:dyDescent="0.3">
      <c r="A10" s="38"/>
      <c r="B10" s="53" t="s">
        <v>70</v>
      </c>
      <c r="C10" s="39">
        <v>400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 spans="1:16" s="34" customFormat="1" ht="20.25" customHeight="1" x14ac:dyDescent="0.3">
      <c r="A11" s="38"/>
      <c r="B11" s="53" t="s">
        <v>71</v>
      </c>
      <c r="C11" s="39">
        <v>600</v>
      </c>
      <c r="D11" s="39">
        <v>510</v>
      </c>
      <c r="E11" s="39">
        <v>320</v>
      </c>
      <c r="F11" s="39">
        <v>590</v>
      </c>
      <c r="G11" s="68">
        <v>410</v>
      </c>
      <c r="H11" s="68">
        <v>570</v>
      </c>
      <c r="I11" s="39"/>
      <c r="J11" s="39"/>
      <c r="K11" s="39"/>
      <c r="L11" s="39"/>
      <c r="M11" s="39"/>
      <c r="N11" s="39"/>
      <c r="O11" s="39"/>
    </row>
    <row r="12" spans="1:16" s="34" customFormat="1" ht="20.25" customHeight="1" x14ac:dyDescent="0.3">
      <c r="A12" s="38"/>
      <c r="B12" s="53" t="s">
        <v>72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16" s="34" customFormat="1" ht="20.25" customHeight="1" x14ac:dyDescent="0.3">
      <c r="A13" s="38"/>
      <c r="B13" s="53" t="s">
        <v>73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</row>
    <row r="14" spans="1:16" s="34" customFormat="1" ht="20.25" customHeight="1" x14ac:dyDescent="0.3">
      <c r="A14" s="38"/>
      <c r="B14" s="53" t="s">
        <v>74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1:16" s="34" customFormat="1" ht="20.25" customHeight="1" x14ac:dyDescent="0.3">
      <c r="A15" s="38"/>
      <c r="B15" s="53" t="s">
        <v>75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>
        <f t="shared" ref="O15:O44" si="2">SUM(C15:N15)</f>
        <v>0</v>
      </c>
    </row>
    <row r="16" spans="1:16" s="34" customFormat="1" ht="20.25" customHeight="1" x14ac:dyDescent="0.3">
      <c r="A16" s="38"/>
      <c r="B16" s="51" t="s">
        <v>76</v>
      </c>
      <c r="C16" s="52">
        <f>SUM(C17:C20)</f>
        <v>556.5</v>
      </c>
      <c r="D16" s="52">
        <f t="shared" ref="D16:N16" si="3">SUM(D17:D20)</f>
        <v>380.5</v>
      </c>
      <c r="E16" s="52">
        <f t="shared" si="3"/>
        <v>13978.81</v>
      </c>
      <c r="F16" s="52">
        <f t="shared" si="3"/>
        <v>146537.17000000001</v>
      </c>
      <c r="G16" s="52">
        <f t="shared" si="3"/>
        <v>9533</v>
      </c>
      <c r="H16" s="52">
        <f t="shared" si="3"/>
        <v>684</v>
      </c>
      <c r="I16" s="52">
        <f t="shared" si="3"/>
        <v>0</v>
      </c>
      <c r="J16" s="52">
        <f t="shared" si="3"/>
        <v>0</v>
      </c>
      <c r="K16" s="52">
        <f t="shared" si="3"/>
        <v>0</v>
      </c>
      <c r="L16" s="52">
        <f t="shared" si="3"/>
        <v>0</v>
      </c>
      <c r="M16" s="52">
        <f t="shared" si="3"/>
        <v>0</v>
      </c>
      <c r="N16" s="52">
        <f t="shared" si="3"/>
        <v>0</v>
      </c>
      <c r="O16" s="52">
        <f>SUM(C16:N16)</f>
        <v>171669.98</v>
      </c>
    </row>
    <row r="17" spans="1:15" s="34" customFormat="1" ht="20.25" customHeight="1" x14ac:dyDescent="0.3">
      <c r="A17" s="38"/>
      <c r="B17" s="53" t="s">
        <v>77</v>
      </c>
      <c r="C17" s="39">
        <v>436.5</v>
      </c>
      <c r="D17" s="39">
        <v>278.5</v>
      </c>
      <c r="E17" s="39">
        <v>1620</v>
      </c>
      <c r="F17" s="39">
        <v>1341.1</v>
      </c>
      <c r="G17" s="68">
        <v>451</v>
      </c>
      <c r="H17" s="39">
        <v>570</v>
      </c>
      <c r="I17" s="39"/>
      <c r="J17" s="39"/>
      <c r="K17" s="39"/>
      <c r="L17" s="39"/>
      <c r="M17" s="39"/>
      <c r="N17" s="39"/>
      <c r="O17" s="39"/>
    </row>
    <row r="18" spans="1:15" s="34" customFormat="1" ht="20.25" customHeight="1" x14ac:dyDescent="0.3">
      <c r="A18" s="38"/>
      <c r="B18" s="53" t="s">
        <v>78</v>
      </c>
      <c r="C18" s="39"/>
      <c r="D18" s="39"/>
      <c r="E18" s="39">
        <v>12294.81</v>
      </c>
      <c r="F18" s="39">
        <v>144278.07</v>
      </c>
      <c r="G18" s="39"/>
      <c r="H18" s="39"/>
      <c r="I18" s="39"/>
      <c r="J18" s="39"/>
      <c r="K18" s="39"/>
      <c r="L18" s="39"/>
      <c r="M18" s="39"/>
      <c r="N18" s="39"/>
      <c r="O18" s="39"/>
    </row>
    <row r="19" spans="1:15" s="34" customFormat="1" ht="20.25" customHeight="1" x14ac:dyDescent="0.3">
      <c r="A19" s="38"/>
      <c r="B19" s="53" t="s">
        <v>79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</row>
    <row r="20" spans="1:15" s="34" customFormat="1" ht="20.25" customHeight="1" x14ac:dyDescent="0.3">
      <c r="A20" s="40"/>
      <c r="B20" s="53" t="s">
        <v>80</v>
      </c>
      <c r="C20" s="39">
        <v>120</v>
      </c>
      <c r="D20" s="39">
        <v>102</v>
      </c>
      <c r="E20" s="39">
        <v>64</v>
      </c>
      <c r="F20" s="39">
        <v>918</v>
      </c>
      <c r="G20" s="39">
        <v>9082</v>
      </c>
      <c r="H20" s="68">
        <v>114</v>
      </c>
      <c r="I20" s="39"/>
      <c r="J20" s="39"/>
      <c r="K20" s="39"/>
      <c r="L20" s="39"/>
      <c r="M20" s="39"/>
      <c r="N20" s="39"/>
      <c r="O20" s="39"/>
    </row>
    <row r="21" spans="1:15" s="34" customFormat="1" ht="20.25" customHeight="1" x14ac:dyDescent="0.3">
      <c r="A21" s="36">
        <v>2</v>
      </c>
      <c r="B21" s="50" t="s">
        <v>81</v>
      </c>
      <c r="C21" s="37">
        <f>+C22+SUM(C25:C34)</f>
        <v>1836114.36</v>
      </c>
      <c r="D21" s="37">
        <f t="shared" ref="D21:N21" si="4">+D22+SUM(D25:D34)</f>
        <v>1926822.96</v>
      </c>
      <c r="E21" s="37">
        <f t="shared" si="4"/>
        <v>1996908.4400000002</v>
      </c>
      <c r="F21" s="37">
        <f t="shared" si="4"/>
        <v>1709375.4899999998</v>
      </c>
      <c r="G21" s="37">
        <f t="shared" si="4"/>
        <v>2010100.94</v>
      </c>
      <c r="H21" s="37">
        <f t="shared" si="4"/>
        <v>1972622.5999999999</v>
      </c>
      <c r="I21" s="37">
        <f t="shared" si="4"/>
        <v>0</v>
      </c>
      <c r="J21" s="37">
        <f t="shared" si="4"/>
        <v>0</v>
      </c>
      <c r="K21" s="37">
        <f t="shared" si="4"/>
        <v>0</v>
      </c>
      <c r="L21" s="37">
        <f t="shared" si="4"/>
        <v>0</v>
      </c>
      <c r="M21" s="37">
        <f t="shared" si="4"/>
        <v>0</v>
      </c>
      <c r="N21" s="37">
        <f t="shared" si="4"/>
        <v>0</v>
      </c>
      <c r="O21" s="37">
        <f t="shared" si="2"/>
        <v>11451944.789999999</v>
      </c>
    </row>
    <row r="22" spans="1:15" s="34" customFormat="1" ht="20.25" customHeight="1" x14ac:dyDescent="0.3">
      <c r="A22" s="38"/>
      <c r="B22" s="54" t="s">
        <v>82</v>
      </c>
      <c r="C22" s="52">
        <f>SUM(C23:C24)</f>
        <v>187315.28</v>
      </c>
      <c r="D22" s="52">
        <f t="shared" ref="D22:N22" si="5">SUM(D23:D24)</f>
        <v>272761.26</v>
      </c>
      <c r="E22" s="52">
        <f t="shared" si="5"/>
        <v>309214.82</v>
      </c>
      <c r="F22" s="52">
        <f t="shared" si="5"/>
        <v>271792.38</v>
      </c>
      <c r="G22" s="52">
        <f t="shared" si="5"/>
        <v>285032.12</v>
      </c>
      <c r="H22" s="52">
        <f t="shared" si="5"/>
        <v>308716.24</v>
      </c>
      <c r="I22" s="52">
        <f t="shared" si="5"/>
        <v>0</v>
      </c>
      <c r="J22" s="52">
        <f t="shared" si="5"/>
        <v>0</v>
      </c>
      <c r="K22" s="52">
        <f t="shared" si="5"/>
        <v>0</v>
      </c>
      <c r="L22" s="52">
        <f t="shared" si="5"/>
        <v>0</v>
      </c>
      <c r="M22" s="52">
        <f t="shared" si="5"/>
        <v>0</v>
      </c>
      <c r="N22" s="52">
        <f t="shared" si="5"/>
        <v>0</v>
      </c>
      <c r="O22" s="52">
        <f t="shared" si="2"/>
        <v>1634832.1</v>
      </c>
    </row>
    <row r="23" spans="1:15" s="34" customFormat="1" ht="20.25" customHeight="1" x14ac:dyDescent="0.3">
      <c r="A23" s="38"/>
      <c r="B23" s="55" t="s">
        <v>83</v>
      </c>
      <c r="C23" s="39">
        <v>187315.28</v>
      </c>
      <c r="D23" s="39">
        <v>272761.26</v>
      </c>
      <c r="E23" s="39">
        <v>309214.82</v>
      </c>
      <c r="F23" s="39">
        <v>271792.38</v>
      </c>
      <c r="G23" s="68">
        <v>285032.12</v>
      </c>
      <c r="H23" s="68">
        <v>308716.24</v>
      </c>
      <c r="I23" s="39"/>
      <c r="J23" s="39"/>
      <c r="K23" s="39"/>
      <c r="L23" s="39"/>
      <c r="M23" s="39"/>
      <c r="N23" s="39"/>
      <c r="O23" s="39"/>
    </row>
    <row r="24" spans="1:15" s="34" customFormat="1" ht="20.25" customHeight="1" x14ac:dyDescent="0.3">
      <c r="A24" s="38"/>
      <c r="B24" s="55" t="s">
        <v>84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5" s="34" customFormat="1" ht="20.25" customHeight="1" x14ac:dyDescent="0.3">
      <c r="A25" s="38"/>
      <c r="B25" s="53" t="s">
        <v>85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</row>
    <row r="26" spans="1:15" s="34" customFormat="1" ht="20.25" customHeight="1" x14ac:dyDescent="0.3">
      <c r="A26" s="38"/>
      <c r="B26" s="53" t="s">
        <v>86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1:15" s="34" customFormat="1" ht="20.25" customHeight="1" x14ac:dyDescent="0.3">
      <c r="A27" s="38"/>
      <c r="B27" s="53" t="s">
        <v>87</v>
      </c>
      <c r="C27" s="39">
        <v>610264.54</v>
      </c>
      <c r="D27" s="39">
        <v>597355.61</v>
      </c>
      <c r="E27" s="39">
        <v>677628.23</v>
      </c>
      <c r="F27" s="39">
        <v>625550.4</v>
      </c>
      <c r="G27" s="68">
        <v>774806.76</v>
      </c>
      <c r="H27" s="68">
        <v>640164.94999999995</v>
      </c>
      <c r="I27" s="39"/>
      <c r="J27" s="39"/>
      <c r="K27" s="39"/>
      <c r="L27" s="39"/>
      <c r="M27" s="39"/>
      <c r="N27" s="39"/>
      <c r="O27" s="39"/>
    </row>
    <row r="28" spans="1:15" s="34" customFormat="1" ht="20.25" customHeight="1" x14ac:dyDescent="0.3">
      <c r="A28" s="38"/>
      <c r="B28" s="53" t="s">
        <v>88</v>
      </c>
      <c r="C28" s="39"/>
      <c r="D28" s="39">
        <v>61007.4</v>
      </c>
      <c r="E28" s="39">
        <v>23157.42</v>
      </c>
      <c r="F28" s="39">
        <v>24204.11</v>
      </c>
      <c r="G28" s="39"/>
      <c r="H28" s="68">
        <v>61579.93</v>
      </c>
      <c r="I28" s="39"/>
      <c r="J28" s="39"/>
      <c r="K28" s="39"/>
      <c r="L28" s="39"/>
      <c r="M28" s="39"/>
      <c r="N28" s="39"/>
      <c r="O28" s="39"/>
    </row>
    <row r="29" spans="1:15" s="34" customFormat="1" ht="20.25" customHeight="1" x14ac:dyDescent="0.3">
      <c r="A29" s="38"/>
      <c r="B29" s="53" t="s">
        <v>89</v>
      </c>
      <c r="C29" s="39">
        <v>101698</v>
      </c>
      <c r="D29" s="39">
        <v>52577</v>
      </c>
      <c r="E29" s="39">
        <v>44606</v>
      </c>
      <c r="F29" s="39">
        <v>129287</v>
      </c>
      <c r="G29" s="68">
        <v>36153</v>
      </c>
      <c r="H29" s="68">
        <v>73157</v>
      </c>
      <c r="I29" s="39"/>
      <c r="J29" s="39"/>
      <c r="K29" s="39"/>
      <c r="L29" s="39"/>
      <c r="M29" s="39"/>
      <c r="N29" s="39"/>
      <c r="O29" s="39"/>
    </row>
    <row r="30" spans="1:15" s="34" customFormat="1" ht="20.25" customHeight="1" x14ac:dyDescent="0.3">
      <c r="A30" s="38"/>
      <c r="B30" s="53" t="s">
        <v>90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</row>
    <row r="31" spans="1:15" s="34" customFormat="1" ht="20.25" customHeight="1" x14ac:dyDescent="0.3">
      <c r="A31" s="38"/>
      <c r="B31" s="53" t="s">
        <v>91</v>
      </c>
      <c r="C31" s="39"/>
      <c r="D31" s="39"/>
      <c r="E31" s="39">
        <v>21958.92</v>
      </c>
      <c r="F31" s="39"/>
      <c r="G31" s="39"/>
      <c r="H31" s="68">
        <v>18386.72</v>
      </c>
      <c r="I31" s="39"/>
      <c r="J31" s="39"/>
      <c r="K31" s="39"/>
      <c r="L31" s="39"/>
      <c r="M31" s="39"/>
      <c r="N31" s="39"/>
      <c r="O31" s="39"/>
    </row>
    <row r="32" spans="1:15" s="34" customFormat="1" ht="20.25" customHeight="1" x14ac:dyDescent="0.3">
      <c r="A32" s="38"/>
      <c r="B32" s="53" t="s">
        <v>92</v>
      </c>
      <c r="C32" s="39">
        <v>18826.87</v>
      </c>
      <c r="D32" s="39"/>
      <c r="E32" s="39"/>
      <c r="F32" s="39"/>
      <c r="G32" s="68">
        <v>16971.169999999998</v>
      </c>
      <c r="H32" s="39"/>
      <c r="I32" s="39"/>
      <c r="J32" s="39"/>
      <c r="K32" s="39"/>
      <c r="L32" s="39"/>
      <c r="M32" s="39"/>
      <c r="N32" s="39"/>
      <c r="O32" s="39"/>
    </row>
    <row r="33" spans="1:15" s="34" customFormat="1" ht="20.25" customHeight="1" x14ac:dyDescent="0.3">
      <c r="A33" s="40"/>
      <c r="B33" s="53" t="s">
        <v>93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5" s="34" customFormat="1" ht="20.25" customHeight="1" x14ac:dyDescent="0.3">
      <c r="A34" s="41">
        <v>3</v>
      </c>
      <c r="B34" s="56" t="s">
        <v>94</v>
      </c>
      <c r="C34" s="39">
        <v>918009.67</v>
      </c>
      <c r="D34" s="39">
        <v>943121.69</v>
      </c>
      <c r="E34" s="39">
        <v>920343.05</v>
      </c>
      <c r="F34" s="39">
        <v>658541.6</v>
      </c>
      <c r="G34" s="68">
        <v>897137.89</v>
      </c>
      <c r="H34" s="68">
        <v>870617.76</v>
      </c>
      <c r="I34" s="39"/>
      <c r="J34" s="39"/>
      <c r="K34" s="39"/>
      <c r="L34" s="39"/>
      <c r="M34" s="39"/>
      <c r="N34" s="39"/>
      <c r="O34" s="39"/>
    </row>
    <row r="35" spans="1:15" s="34" customFormat="1" ht="20.25" customHeight="1" x14ac:dyDescent="0.3">
      <c r="A35" s="36">
        <v>4</v>
      </c>
      <c r="B35" s="50" t="s">
        <v>95</v>
      </c>
      <c r="C35" s="37">
        <f>SUM(C36:C38)</f>
        <v>9444869</v>
      </c>
      <c r="D35" s="37">
        <f t="shared" ref="D35:N35" si="6">SUM(D36:D38)</f>
        <v>848374.7</v>
      </c>
      <c r="E35" s="37">
        <f t="shared" si="6"/>
        <v>0</v>
      </c>
      <c r="F35" s="37">
        <f t="shared" si="6"/>
        <v>8234655</v>
      </c>
      <c r="G35" s="37">
        <f t="shared" si="6"/>
        <v>1024790</v>
      </c>
      <c r="H35" s="37">
        <f t="shared" si="6"/>
        <v>0</v>
      </c>
      <c r="I35" s="37">
        <f t="shared" si="6"/>
        <v>0</v>
      </c>
      <c r="J35" s="37">
        <f t="shared" si="6"/>
        <v>0</v>
      </c>
      <c r="K35" s="37">
        <f t="shared" si="6"/>
        <v>0</v>
      </c>
      <c r="L35" s="37">
        <f t="shared" si="6"/>
        <v>0</v>
      </c>
      <c r="M35" s="37">
        <f t="shared" si="6"/>
        <v>0</v>
      </c>
      <c r="N35" s="37">
        <f t="shared" si="6"/>
        <v>0</v>
      </c>
      <c r="O35" s="37">
        <f t="shared" si="2"/>
        <v>19552688.699999999</v>
      </c>
    </row>
    <row r="36" spans="1:15" s="34" customFormat="1" ht="20.25" customHeight="1" x14ac:dyDescent="0.3">
      <c r="A36" s="38"/>
      <c r="B36" s="53" t="s">
        <v>96</v>
      </c>
      <c r="C36" s="39">
        <v>9444869</v>
      </c>
      <c r="D36" s="39">
        <v>848374.7</v>
      </c>
      <c r="E36" s="39"/>
      <c r="F36" s="39">
        <v>8234655</v>
      </c>
      <c r="G36" s="68">
        <v>994790</v>
      </c>
      <c r="H36" s="39"/>
      <c r="I36" s="39"/>
      <c r="J36" s="39"/>
      <c r="K36" s="39"/>
      <c r="L36" s="39"/>
      <c r="M36" s="39"/>
      <c r="N36" s="39"/>
      <c r="O36" s="39"/>
    </row>
    <row r="37" spans="1:15" s="34" customFormat="1" ht="20.25" customHeight="1" x14ac:dyDescent="0.3">
      <c r="A37" s="38"/>
      <c r="B37" s="53" t="s">
        <v>97</v>
      </c>
      <c r="C37" s="39"/>
      <c r="D37" s="39"/>
      <c r="E37" s="39"/>
      <c r="F37" s="39"/>
      <c r="G37" s="68">
        <v>30000</v>
      </c>
      <c r="H37" s="39"/>
      <c r="I37" s="39"/>
      <c r="J37" s="39"/>
      <c r="K37" s="39"/>
      <c r="L37" s="39"/>
      <c r="M37" s="39"/>
      <c r="N37" s="39"/>
      <c r="O37" s="39"/>
    </row>
    <row r="38" spans="1:15" s="34" customFormat="1" ht="20.25" customHeight="1" x14ac:dyDescent="0.3">
      <c r="A38" s="40"/>
      <c r="B38" s="53" t="s">
        <v>98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1:15" s="34" customFormat="1" ht="20.25" customHeight="1" x14ac:dyDescent="0.3">
      <c r="A39" s="41">
        <v>5</v>
      </c>
      <c r="B39" s="50" t="s">
        <v>99</v>
      </c>
      <c r="C39" s="37">
        <f>+C6+C21++C35</f>
        <v>11282579.859999999</v>
      </c>
      <c r="D39" s="37">
        <f>+D6+D21+D35</f>
        <v>2776088.16</v>
      </c>
      <c r="E39" s="37">
        <f>+E6+E21+E35</f>
        <v>2011244.2500000002</v>
      </c>
      <c r="F39" s="37">
        <f>+F6+F21+F35</f>
        <v>10091589.66</v>
      </c>
      <c r="G39" s="37">
        <f>G6+G21+G35</f>
        <v>3045876.94</v>
      </c>
      <c r="H39" s="37">
        <f t="shared" ref="H39:M39" si="7">+H6+H21+H35</f>
        <v>1976821.5999999999</v>
      </c>
      <c r="I39" s="37">
        <f t="shared" si="7"/>
        <v>0</v>
      </c>
      <c r="J39" s="37">
        <f t="shared" si="7"/>
        <v>0</v>
      </c>
      <c r="K39" s="37">
        <f t="shared" si="7"/>
        <v>0</v>
      </c>
      <c r="L39" s="37">
        <f t="shared" si="7"/>
        <v>0</v>
      </c>
      <c r="M39" s="37">
        <f t="shared" si="7"/>
        <v>0</v>
      </c>
      <c r="N39" s="37">
        <f>+N6+N21+N35</f>
        <v>0</v>
      </c>
      <c r="O39" s="37">
        <f t="shared" si="2"/>
        <v>31184200.470000003</v>
      </c>
    </row>
    <row r="40" spans="1:15" s="34" customFormat="1" ht="20.25" customHeight="1" x14ac:dyDescent="0.3">
      <c r="A40" s="36">
        <v>6</v>
      </c>
      <c r="B40" s="50" t="s">
        <v>100</v>
      </c>
      <c r="C40" s="37">
        <f>SUM(C41:C43)</f>
        <v>1461.58</v>
      </c>
      <c r="D40" s="37">
        <f t="shared" ref="D40:N40" si="8">SUM(D41:D43)</f>
        <v>1461.58</v>
      </c>
      <c r="E40" s="37">
        <f t="shared" si="8"/>
        <v>0</v>
      </c>
      <c r="F40" s="37">
        <f t="shared" si="8"/>
        <v>0</v>
      </c>
      <c r="G40" s="37">
        <f t="shared" si="8"/>
        <v>0</v>
      </c>
      <c r="H40" s="37">
        <f t="shared" si="8"/>
        <v>0</v>
      </c>
      <c r="I40" s="37">
        <f t="shared" si="8"/>
        <v>0</v>
      </c>
      <c r="J40" s="37">
        <f t="shared" si="8"/>
        <v>0</v>
      </c>
      <c r="K40" s="37">
        <f t="shared" si="8"/>
        <v>0</v>
      </c>
      <c r="L40" s="37">
        <f t="shared" si="8"/>
        <v>0</v>
      </c>
      <c r="M40" s="37">
        <f t="shared" si="8"/>
        <v>0</v>
      </c>
      <c r="N40" s="37">
        <f t="shared" si="8"/>
        <v>0</v>
      </c>
      <c r="O40" s="37">
        <f t="shared" si="2"/>
        <v>2923.16</v>
      </c>
    </row>
    <row r="41" spans="1:15" s="34" customFormat="1" ht="20.25" customHeight="1" x14ac:dyDescent="0.3">
      <c r="A41" s="38"/>
      <c r="B41" s="53" t="s">
        <v>101</v>
      </c>
      <c r="C41" s="39">
        <v>1461.58</v>
      </c>
      <c r="D41" s="39">
        <v>1461.58</v>
      </c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</row>
    <row r="42" spans="1:15" s="34" customFormat="1" ht="20.25" customHeight="1" x14ac:dyDescent="0.3">
      <c r="A42" s="38"/>
      <c r="B42" s="53" t="s">
        <v>102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>
        <f t="shared" si="2"/>
        <v>0</v>
      </c>
    </row>
    <row r="43" spans="1:15" s="34" customFormat="1" ht="20.25" customHeight="1" x14ac:dyDescent="0.3">
      <c r="A43" s="40"/>
      <c r="B43" s="53" t="s">
        <v>103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>
        <f t="shared" si="2"/>
        <v>0</v>
      </c>
    </row>
    <row r="44" spans="1:15" s="34" customFormat="1" ht="20.25" customHeight="1" x14ac:dyDescent="0.3">
      <c r="A44" s="41">
        <v>7</v>
      </c>
      <c r="B44" s="50" t="s">
        <v>104</v>
      </c>
      <c r="C44" s="37">
        <f>SUM(C39:C40)</f>
        <v>11284041.439999999</v>
      </c>
      <c r="D44" s="37">
        <f t="shared" ref="D44:N44" si="9">SUM(D39:D40)</f>
        <v>2777549.74</v>
      </c>
      <c r="E44" s="37">
        <f t="shared" si="9"/>
        <v>2011244.2500000002</v>
      </c>
      <c r="F44" s="37">
        <f t="shared" si="9"/>
        <v>10091589.66</v>
      </c>
      <c r="G44" s="37">
        <f t="shared" si="9"/>
        <v>3045876.94</v>
      </c>
      <c r="H44" s="37">
        <f t="shared" si="9"/>
        <v>1976821.5999999999</v>
      </c>
      <c r="I44" s="37">
        <f t="shared" si="9"/>
        <v>0</v>
      </c>
      <c r="J44" s="37">
        <f t="shared" si="9"/>
        <v>0</v>
      </c>
      <c r="K44" s="37">
        <f t="shared" si="9"/>
        <v>0</v>
      </c>
      <c r="L44" s="37">
        <f t="shared" si="9"/>
        <v>0</v>
      </c>
      <c r="M44" s="37">
        <f t="shared" si="9"/>
        <v>0</v>
      </c>
      <c r="N44" s="37">
        <f t="shared" si="9"/>
        <v>0</v>
      </c>
      <c r="O44" s="37">
        <f t="shared" si="2"/>
        <v>31187123.630000003</v>
      </c>
    </row>
    <row r="45" spans="1:15" s="43" customFormat="1" ht="20.25" customHeight="1" x14ac:dyDescent="0.3">
      <c r="A45" s="57"/>
      <c r="B45" s="42"/>
      <c r="C45" s="42"/>
    </row>
    <row r="46" spans="1:15" s="43" customFormat="1" ht="20.25" customHeight="1" x14ac:dyDescent="0.3">
      <c r="A46" s="58" t="s">
        <v>105</v>
      </c>
      <c r="C46" s="42"/>
    </row>
    <row r="47" spans="1:15" s="43" customFormat="1" ht="20.25" customHeight="1" x14ac:dyDescent="0.3">
      <c r="A47" s="57"/>
      <c r="B47" s="59"/>
      <c r="C47" s="42"/>
    </row>
    <row r="48" spans="1:15" s="62" customFormat="1" ht="20.25" customHeight="1" x14ac:dyDescent="0.5">
      <c r="A48" s="60" t="s">
        <v>106</v>
      </c>
      <c r="B48" s="61" t="s">
        <v>107</v>
      </c>
      <c r="C48" s="70" t="s">
        <v>108</v>
      </c>
      <c r="D48" s="70"/>
      <c r="E48" s="70"/>
      <c r="F48" s="70"/>
      <c r="G48" s="70"/>
    </row>
    <row r="49" spans="1:7" s="43" customFormat="1" ht="20.25" customHeight="1" x14ac:dyDescent="0.3">
      <c r="A49" s="41">
        <v>1</v>
      </c>
      <c r="B49" s="63" t="s">
        <v>109</v>
      </c>
      <c r="C49" s="69" t="s">
        <v>110</v>
      </c>
      <c r="D49" s="69"/>
      <c r="E49" s="69"/>
      <c r="F49" s="69"/>
      <c r="G49" s="69"/>
    </row>
    <row r="50" spans="1:7" s="43" customFormat="1" ht="20.25" customHeight="1" x14ac:dyDescent="0.3">
      <c r="A50" s="41">
        <v>2</v>
      </c>
      <c r="B50" s="64" t="s">
        <v>111</v>
      </c>
      <c r="C50" s="69" t="s">
        <v>112</v>
      </c>
      <c r="D50" s="69"/>
      <c r="E50" s="69"/>
      <c r="F50" s="69"/>
      <c r="G50" s="69"/>
    </row>
    <row r="51" spans="1:7" s="43" customFormat="1" ht="20.25" customHeight="1" x14ac:dyDescent="0.3">
      <c r="A51" s="41">
        <v>3</v>
      </c>
      <c r="B51" s="64" t="s">
        <v>113</v>
      </c>
      <c r="C51" s="69" t="s">
        <v>114</v>
      </c>
      <c r="D51" s="69"/>
      <c r="E51" s="69"/>
      <c r="F51" s="69"/>
      <c r="G51" s="69"/>
    </row>
    <row r="52" spans="1:7" s="43" customFormat="1" ht="20.25" customHeight="1" x14ac:dyDescent="0.3">
      <c r="A52" s="41">
        <v>4</v>
      </c>
      <c r="B52" s="63" t="s">
        <v>115</v>
      </c>
      <c r="C52" s="69" t="s">
        <v>116</v>
      </c>
      <c r="D52" s="69"/>
      <c r="E52" s="69"/>
      <c r="F52" s="69"/>
      <c r="G52" s="69"/>
    </row>
    <row r="53" spans="1:7" s="43" customFormat="1" ht="20.25" customHeight="1" x14ac:dyDescent="0.3">
      <c r="A53" s="41">
        <v>5</v>
      </c>
      <c r="B53" s="64" t="s">
        <v>117</v>
      </c>
      <c r="C53" s="69" t="s">
        <v>118</v>
      </c>
      <c r="D53" s="69"/>
      <c r="E53" s="69"/>
      <c r="F53" s="69"/>
      <c r="G53" s="69"/>
    </row>
    <row r="54" spans="1:7" s="43" customFormat="1" ht="20.25" customHeight="1" x14ac:dyDescent="0.3">
      <c r="A54" s="41">
        <v>6</v>
      </c>
      <c r="B54" s="64" t="s">
        <v>119</v>
      </c>
      <c r="C54" s="69" t="s">
        <v>120</v>
      </c>
      <c r="D54" s="69"/>
      <c r="E54" s="69"/>
      <c r="F54" s="69"/>
      <c r="G54" s="69"/>
    </row>
    <row r="55" spans="1:7" s="43" customFormat="1" ht="20.25" customHeight="1" x14ac:dyDescent="0.3">
      <c r="A55" s="41">
        <v>7</v>
      </c>
      <c r="B55" s="63" t="s">
        <v>121</v>
      </c>
      <c r="C55" s="69" t="s">
        <v>122</v>
      </c>
      <c r="D55" s="69"/>
      <c r="E55" s="69"/>
      <c r="F55" s="69"/>
      <c r="G55" s="69"/>
    </row>
    <row r="56" spans="1:7" s="43" customFormat="1" ht="20.25" customHeight="1" x14ac:dyDescent="0.3">
      <c r="A56" s="41">
        <v>8</v>
      </c>
      <c r="B56" s="63" t="s">
        <v>123</v>
      </c>
      <c r="C56" s="69" t="s">
        <v>124</v>
      </c>
      <c r="D56" s="69"/>
      <c r="E56" s="69"/>
      <c r="F56" s="69"/>
      <c r="G56" s="69"/>
    </row>
    <row r="57" spans="1:7" s="43" customFormat="1" ht="20.25" customHeight="1" x14ac:dyDescent="0.3">
      <c r="A57" s="57"/>
      <c r="B57" s="65"/>
      <c r="C57" s="42"/>
    </row>
    <row r="58" spans="1:7" s="43" customFormat="1" ht="20.25" customHeight="1" x14ac:dyDescent="0.3">
      <c r="A58" s="57"/>
      <c r="B58" s="65"/>
      <c r="C58" s="42"/>
    </row>
    <row r="59" spans="1:7" s="43" customFormat="1" ht="20.25" customHeight="1" x14ac:dyDescent="0.3">
      <c r="A59" s="57"/>
      <c r="B59" s="65"/>
      <c r="C59" s="42"/>
    </row>
    <row r="60" spans="1:7" s="43" customFormat="1" ht="20.25" customHeight="1" x14ac:dyDescent="0.3">
      <c r="A60" s="57"/>
      <c r="B60" s="65"/>
      <c r="C60" s="42"/>
    </row>
    <row r="61" spans="1:7" s="43" customFormat="1" ht="20.25" customHeight="1" x14ac:dyDescent="0.3">
      <c r="A61" s="57"/>
      <c r="B61" s="65"/>
      <c r="C61" s="42"/>
    </row>
    <row r="62" spans="1:7" s="43" customFormat="1" ht="20.25" customHeight="1" x14ac:dyDescent="0.3">
      <c r="A62" s="57"/>
      <c r="B62" s="66"/>
      <c r="C62" s="42"/>
    </row>
    <row r="63" spans="1:7" s="43" customFormat="1" ht="20.25" customHeight="1" x14ac:dyDescent="0.3">
      <c r="A63" s="57"/>
      <c r="B63" s="66"/>
      <c r="C63" s="42"/>
    </row>
    <row r="64" spans="1:7" s="43" customFormat="1" ht="20.25" customHeight="1" x14ac:dyDescent="0.3">
      <c r="A64" s="57"/>
      <c r="B64" s="66"/>
      <c r="C64" s="42"/>
    </row>
    <row r="65" spans="1:3" s="43" customFormat="1" ht="20.25" customHeight="1" x14ac:dyDescent="0.3">
      <c r="A65" s="57"/>
      <c r="B65" s="66"/>
      <c r="C65" s="42"/>
    </row>
    <row r="66" spans="1:3" s="43" customFormat="1" ht="20.25" customHeight="1" x14ac:dyDescent="0.3">
      <c r="A66" s="57"/>
      <c r="B66" s="66"/>
      <c r="C66" s="42"/>
    </row>
    <row r="67" spans="1:3" s="43" customFormat="1" ht="20.25" customHeight="1" x14ac:dyDescent="0.3">
      <c r="A67" s="57"/>
      <c r="B67" s="66"/>
      <c r="C67" s="42"/>
    </row>
    <row r="68" spans="1:3" s="43" customFormat="1" ht="20.25" customHeight="1" x14ac:dyDescent="0.3">
      <c r="A68" s="57"/>
      <c r="B68" s="66"/>
      <c r="C68" s="42"/>
    </row>
    <row r="69" spans="1:3" s="43" customFormat="1" ht="20.25" customHeight="1" x14ac:dyDescent="0.3">
      <c r="A69" s="57"/>
      <c r="B69" s="66"/>
      <c r="C69" s="42"/>
    </row>
    <row r="70" spans="1:3" s="43" customFormat="1" ht="20.25" customHeight="1" x14ac:dyDescent="0.3">
      <c r="A70" s="57"/>
      <c r="B70" s="66"/>
      <c r="C70" s="42"/>
    </row>
    <row r="71" spans="1:3" s="43" customFormat="1" ht="20.25" customHeight="1" x14ac:dyDescent="0.3">
      <c r="A71" s="57"/>
      <c r="B71" s="66"/>
      <c r="C71" s="42"/>
    </row>
    <row r="72" spans="1:3" s="44" customFormat="1" ht="20.25" customHeight="1" x14ac:dyDescent="0.3">
      <c r="A72" s="57"/>
      <c r="B72" s="66"/>
    </row>
    <row r="73" spans="1:3" s="44" customFormat="1" ht="20.25" customHeight="1" x14ac:dyDescent="0.3">
      <c r="A73" s="57"/>
    </row>
    <row r="74" spans="1:3" s="44" customFormat="1" ht="20.25" customHeight="1" x14ac:dyDescent="0.3">
      <c r="A74" s="57"/>
    </row>
    <row r="75" spans="1:3" s="44" customFormat="1" ht="20.25" customHeight="1" x14ac:dyDescent="0.3">
      <c r="A75" s="57"/>
    </row>
    <row r="76" spans="1:3" s="44" customFormat="1" ht="20.25" customHeight="1" x14ac:dyDescent="0.3">
      <c r="A76" s="57"/>
    </row>
    <row r="77" spans="1:3" s="44" customFormat="1" ht="20.25" customHeight="1" x14ac:dyDescent="0.3">
      <c r="A77" s="57"/>
    </row>
    <row r="78" spans="1:3" s="44" customFormat="1" ht="20.25" customHeight="1" x14ac:dyDescent="0.3">
      <c r="A78" s="57"/>
    </row>
    <row r="79" spans="1:3" s="44" customFormat="1" ht="20.25" customHeight="1" x14ac:dyDescent="0.3">
      <c r="A79" s="57"/>
    </row>
    <row r="80" spans="1:3" s="44" customFormat="1" ht="20.25" customHeight="1" x14ac:dyDescent="0.3">
      <c r="A80" s="57"/>
    </row>
    <row r="81" spans="1:2" s="44" customFormat="1" ht="20.25" customHeight="1" x14ac:dyDescent="0.3">
      <c r="A81" s="57"/>
    </row>
    <row r="82" spans="1:2" s="44" customFormat="1" ht="20.25" customHeight="1" x14ac:dyDescent="0.3">
      <c r="A82" s="57"/>
    </row>
    <row r="83" spans="1:2" s="44" customFormat="1" ht="20.25" customHeight="1" x14ac:dyDescent="0.3">
      <c r="A83" s="57"/>
    </row>
    <row r="84" spans="1:2" s="44" customFormat="1" ht="20.25" customHeight="1" x14ac:dyDescent="0.3">
      <c r="A84" s="57"/>
    </row>
    <row r="85" spans="1:2" s="44" customFormat="1" ht="20.25" customHeight="1" x14ac:dyDescent="0.3">
      <c r="A85" s="57"/>
    </row>
    <row r="86" spans="1:2" s="44" customFormat="1" ht="20.25" customHeight="1" x14ac:dyDescent="0.3">
      <c r="A86" s="57"/>
    </row>
    <row r="87" spans="1:2" s="44" customFormat="1" ht="20.25" customHeight="1" x14ac:dyDescent="0.3">
      <c r="A87" s="57"/>
    </row>
    <row r="88" spans="1:2" s="44" customFormat="1" ht="20.25" customHeight="1" x14ac:dyDescent="0.3">
      <c r="A88" s="57"/>
    </row>
    <row r="89" spans="1:2" s="44" customFormat="1" ht="20.25" customHeight="1" x14ac:dyDescent="0.3">
      <c r="A89" s="57"/>
    </row>
    <row r="90" spans="1:2" s="44" customFormat="1" ht="20.25" customHeight="1" x14ac:dyDescent="0.3">
      <c r="A90" s="57"/>
    </row>
    <row r="91" spans="1:2" s="44" customFormat="1" ht="20.25" customHeight="1" x14ac:dyDescent="0.3">
      <c r="A91" s="57"/>
    </row>
    <row r="92" spans="1:2" ht="20.25" customHeight="1" x14ac:dyDescent="0.3">
      <c r="B92" s="44"/>
    </row>
  </sheetData>
  <mergeCells count="12">
    <mergeCell ref="B4:B5"/>
    <mergeCell ref="A4:A5"/>
    <mergeCell ref="A3:F3"/>
    <mergeCell ref="C53:G53"/>
    <mergeCell ref="C54:G54"/>
    <mergeCell ref="C55:G55"/>
    <mergeCell ref="C56:G56"/>
    <mergeCell ref="C48:G48"/>
    <mergeCell ref="C49:G49"/>
    <mergeCell ref="C50:G50"/>
    <mergeCell ref="C51:G51"/>
    <mergeCell ref="C52:G52"/>
  </mergeCells>
  <printOptions horizontalCentered="1"/>
  <pageMargins left="0" right="0" top="0" bottom="0" header="0" footer="0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BreakPreview" topLeftCell="A16" zoomScaleNormal="85" zoomScaleSheetLayoutView="100" workbookViewId="0">
      <selection activeCell="H34" sqref="H34"/>
    </sheetView>
  </sheetViews>
  <sheetFormatPr defaultColWidth="14.7109375" defaultRowHeight="20.25" customHeight="1" x14ac:dyDescent="0.3"/>
  <cols>
    <col min="1" max="1" width="2.7109375" style="32" customWidth="1"/>
    <col min="2" max="2" width="25.5703125" style="32" customWidth="1"/>
    <col min="3" max="13" width="12.85546875" style="32" customWidth="1"/>
    <col min="14" max="14" width="13.7109375" style="32" customWidth="1"/>
    <col min="15" max="15" width="13.28515625" style="32" customWidth="1"/>
    <col min="16" max="16" width="11.5703125" style="32" customWidth="1"/>
    <col min="17" max="16384" width="14.7109375" style="32"/>
  </cols>
  <sheetData>
    <row r="1" spans="1:17" ht="24" customHeight="1" x14ac:dyDescent="0.35">
      <c r="A1" s="11"/>
      <c r="B1" s="10"/>
      <c r="C1" s="11"/>
      <c r="D1" s="1"/>
      <c r="E1" s="11"/>
      <c r="F1" s="11"/>
      <c r="G1" s="11"/>
      <c r="H1" s="11"/>
      <c r="I1" s="11"/>
      <c r="J1" s="11"/>
      <c r="K1" s="11"/>
      <c r="L1" s="11"/>
      <c r="M1" s="11"/>
      <c r="N1" s="11"/>
      <c r="O1" s="2" t="s">
        <v>19</v>
      </c>
      <c r="Q1" s="33"/>
    </row>
    <row r="2" spans="1:17" s="34" customFormat="1" ht="24" customHeight="1" x14ac:dyDescent="0.35">
      <c r="A2" s="3" t="s">
        <v>47</v>
      </c>
      <c r="B2" s="9"/>
      <c r="C2" s="9"/>
      <c r="D2" s="1"/>
      <c r="E2" s="9"/>
      <c r="F2" s="9"/>
      <c r="G2" s="9"/>
      <c r="H2" s="9"/>
      <c r="I2" s="9"/>
      <c r="J2" s="9"/>
      <c r="K2" s="9"/>
      <c r="L2" s="9"/>
      <c r="M2" s="4" t="s">
        <v>33</v>
      </c>
      <c r="N2" s="12"/>
      <c r="O2" s="9"/>
      <c r="P2" s="32"/>
      <c r="Q2" s="33"/>
    </row>
    <row r="3" spans="1:17" s="34" customFormat="1" ht="24" customHeight="1" x14ac:dyDescent="0.35">
      <c r="A3" s="5" t="s">
        <v>63</v>
      </c>
      <c r="B3" s="9"/>
      <c r="C3" s="5"/>
      <c r="D3" s="5"/>
      <c r="E3" s="5"/>
      <c r="F3" s="5"/>
      <c r="G3" s="5"/>
      <c r="H3" s="9"/>
      <c r="I3" s="9"/>
      <c r="J3" s="9"/>
      <c r="K3" s="9"/>
      <c r="L3" s="13"/>
      <c r="M3" s="13"/>
      <c r="N3" s="13"/>
      <c r="O3" s="13"/>
      <c r="P3" s="32"/>
      <c r="Q3" s="35"/>
    </row>
    <row r="4" spans="1:17" s="33" customFormat="1" ht="20.25" customHeight="1" x14ac:dyDescent="0.35">
      <c r="A4" s="72" t="s">
        <v>0</v>
      </c>
      <c r="B4" s="74" t="s">
        <v>1</v>
      </c>
      <c r="C4" s="6"/>
      <c r="D4" s="6"/>
      <c r="E4" s="6"/>
      <c r="F4" s="6"/>
      <c r="G4" s="6"/>
      <c r="H4" s="7" t="s">
        <v>64</v>
      </c>
      <c r="I4" s="8"/>
      <c r="J4" s="8"/>
      <c r="K4" s="8"/>
      <c r="L4" s="6"/>
      <c r="M4" s="6"/>
      <c r="N4" s="6"/>
      <c r="O4" s="6"/>
      <c r="P4" s="32"/>
    </row>
    <row r="5" spans="1:17" s="34" customFormat="1" ht="20.25" customHeight="1" x14ac:dyDescent="0.3">
      <c r="A5" s="72"/>
      <c r="B5" s="75"/>
      <c r="C5" s="14" t="s">
        <v>20</v>
      </c>
      <c r="D5" s="15" t="s">
        <v>21</v>
      </c>
      <c r="E5" s="15" t="s">
        <v>22</v>
      </c>
      <c r="F5" s="15" t="s">
        <v>23</v>
      </c>
      <c r="G5" s="15" t="s">
        <v>24</v>
      </c>
      <c r="H5" s="15" t="s">
        <v>25</v>
      </c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31</v>
      </c>
      <c r="O5" s="16" t="s">
        <v>32</v>
      </c>
    </row>
    <row r="6" spans="1:17" s="34" customFormat="1" ht="20.25" customHeight="1" x14ac:dyDescent="0.3">
      <c r="A6" s="36">
        <v>1</v>
      </c>
      <c r="B6" s="45" t="s">
        <v>34</v>
      </c>
      <c r="C6" s="37">
        <f>SUM(C7:C11)</f>
        <v>1378900</v>
      </c>
      <c r="D6" s="37">
        <f t="shared" ref="D6:N6" si="0">SUM(D7:D11)</f>
        <v>1563346</v>
      </c>
      <c r="E6" s="37">
        <f t="shared" si="0"/>
        <v>1389571</v>
      </c>
      <c r="F6" s="37">
        <f t="shared" si="0"/>
        <v>1394448</v>
      </c>
      <c r="G6" s="37">
        <f t="shared" ref="G6" si="1">SUM(G7:G11)</f>
        <v>1390106</v>
      </c>
      <c r="H6" s="37">
        <f t="shared" si="0"/>
        <v>1558906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>SUM(C6:N6)</f>
        <v>8675277</v>
      </c>
    </row>
    <row r="7" spans="1:17" s="34" customFormat="1" ht="20.25" customHeight="1" x14ac:dyDescent="0.3">
      <c r="A7" s="38"/>
      <c r="B7" s="46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7" s="34" customFormat="1" ht="20.25" customHeight="1" x14ac:dyDescent="0.3">
      <c r="A8" s="38"/>
      <c r="B8" s="46" t="s">
        <v>3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7" s="34" customFormat="1" ht="20.25" customHeight="1" x14ac:dyDescent="0.3">
      <c r="A9" s="38"/>
      <c r="B9" s="46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</row>
    <row r="10" spans="1:17" s="34" customFormat="1" ht="20.25" customHeight="1" x14ac:dyDescent="0.3">
      <c r="A10" s="38"/>
      <c r="B10" s="46" t="s">
        <v>5</v>
      </c>
      <c r="C10" s="39"/>
      <c r="D10" s="39">
        <v>3000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 spans="1:17" s="34" customFormat="1" ht="20.25" customHeight="1" x14ac:dyDescent="0.3">
      <c r="A11" s="40"/>
      <c r="B11" s="46" t="s">
        <v>6</v>
      </c>
      <c r="C11" s="39">
        <v>1378900</v>
      </c>
      <c r="D11" s="39">
        <v>1560346</v>
      </c>
      <c r="E11" s="39">
        <v>1389571</v>
      </c>
      <c r="F11" s="39">
        <v>1394448</v>
      </c>
      <c r="G11" s="39">
        <v>1390106</v>
      </c>
      <c r="H11" s="39">
        <v>1558906</v>
      </c>
      <c r="I11" s="39"/>
      <c r="J11" s="39"/>
      <c r="K11" s="39"/>
      <c r="L11" s="39"/>
      <c r="M11" s="39"/>
      <c r="N11" s="39"/>
      <c r="O11" s="39"/>
    </row>
    <row r="12" spans="1:17" s="34" customFormat="1" ht="20.25" customHeight="1" x14ac:dyDescent="0.3">
      <c r="A12" s="36">
        <v>2</v>
      </c>
      <c r="B12" s="45" t="s">
        <v>35</v>
      </c>
      <c r="C12" s="37">
        <f>SUM(C13:C21)</f>
        <v>1649940.08</v>
      </c>
      <c r="D12" s="37">
        <f t="shared" ref="D12:N12" si="2">SUM(D13:D21)</f>
        <v>2145285.2400000002</v>
      </c>
      <c r="E12" s="37">
        <f t="shared" si="2"/>
        <v>1420981.26</v>
      </c>
      <c r="F12" s="37">
        <f t="shared" si="2"/>
        <v>2264731.31</v>
      </c>
      <c r="G12" s="37">
        <f t="shared" si="2"/>
        <v>2163976.9299999997</v>
      </c>
      <c r="H12" s="37">
        <f t="shared" si="2"/>
        <v>1441720.5730000001</v>
      </c>
      <c r="I12" s="37">
        <f t="shared" si="2"/>
        <v>0</v>
      </c>
      <c r="J12" s="37">
        <f t="shared" si="2"/>
        <v>0</v>
      </c>
      <c r="K12" s="37">
        <f t="shared" si="2"/>
        <v>0</v>
      </c>
      <c r="L12" s="37">
        <f t="shared" si="2"/>
        <v>0</v>
      </c>
      <c r="M12" s="37">
        <f t="shared" si="2"/>
        <v>0</v>
      </c>
      <c r="N12" s="37">
        <f t="shared" si="2"/>
        <v>0</v>
      </c>
      <c r="O12" s="37">
        <f>SUM(C12:N12)</f>
        <v>11086635.393000001</v>
      </c>
    </row>
    <row r="13" spans="1:17" s="34" customFormat="1" ht="20.25" customHeight="1" x14ac:dyDescent="0.3">
      <c r="A13" s="38"/>
      <c r="B13" s="46" t="s">
        <v>39</v>
      </c>
      <c r="C13" s="39">
        <v>264660</v>
      </c>
      <c r="D13" s="39">
        <v>264660</v>
      </c>
      <c r="E13" s="39">
        <v>264660</v>
      </c>
      <c r="F13" s="39">
        <v>264660</v>
      </c>
      <c r="G13" s="39">
        <v>264660</v>
      </c>
      <c r="H13" s="39">
        <v>264660</v>
      </c>
      <c r="I13" s="39"/>
      <c r="J13" s="39"/>
      <c r="K13" s="39"/>
      <c r="L13" s="39"/>
      <c r="M13" s="39"/>
      <c r="N13" s="39"/>
      <c r="O13" s="39"/>
    </row>
    <row r="14" spans="1:17" s="34" customFormat="1" ht="20.25" customHeight="1" x14ac:dyDescent="0.5">
      <c r="A14" s="38"/>
      <c r="B14" s="46" t="s">
        <v>40</v>
      </c>
      <c r="C14" s="47">
        <v>619700</v>
      </c>
      <c r="D14" s="39">
        <v>662820</v>
      </c>
      <c r="E14" s="39">
        <v>641070</v>
      </c>
      <c r="F14" s="39">
        <v>655230</v>
      </c>
      <c r="G14" s="39">
        <v>655230</v>
      </c>
      <c r="H14" s="39">
        <v>655230</v>
      </c>
      <c r="I14" s="39"/>
      <c r="J14" s="39"/>
      <c r="K14" s="39"/>
      <c r="L14" s="39"/>
      <c r="M14" s="39"/>
      <c r="N14" s="39"/>
      <c r="O14" s="39"/>
    </row>
    <row r="15" spans="1:17" s="34" customFormat="1" ht="20.25" customHeight="1" x14ac:dyDescent="0.5">
      <c r="A15" s="38"/>
      <c r="B15" s="46" t="s">
        <v>41</v>
      </c>
      <c r="C15" s="47">
        <v>225380</v>
      </c>
      <c r="D15" s="39">
        <v>229160</v>
      </c>
      <c r="E15" s="39">
        <v>217270</v>
      </c>
      <c r="F15" s="39">
        <v>217270</v>
      </c>
      <c r="G15" s="39">
        <v>217270</v>
      </c>
      <c r="H15" s="39">
        <v>225680</v>
      </c>
      <c r="I15" s="39"/>
      <c r="J15" s="39"/>
      <c r="K15" s="39"/>
      <c r="L15" s="39"/>
      <c r="M15" s="39"/>
      <c r="N15" s="39"/>
      <c r="O15" s="39"/>
    </row>
    <row r="16" spans="1:17" s="34" customFormat="1" ht="20.25" customHeight="1" x14ac:dyDescent="0.3">
      <c r="A16" s="38"/>
      <c r="B16" s="46" t="s">
        <v>42</v>
      </c>
      <c r="C16" s="39">
        <v>12171</v>
      </c>
      <c r="D16" s="39">
        <v>19560</v>
      </c>
      <c r="E16" s="39">
        <v>10450</v>
      </c>
      <c r="F16" s="39">
        <v>12257</v>
      </c>
      <c r="G16" s="39">
        <v>26800</v>
      </c>
      <c r="H16" s="39">
        <v>22552</v>
      </c>
      <c r="I16" s="39"/>
      <c r="J16" s="39"/>
      <c r="K16" s="39"/>
      <c r="L16" s="39"/>
      <c r="M16" s="39"/>
      <c r="N16" s="39"/>
      <c r="O16" s="39"/>
    </row>
    <row r="17" spans="1:15" s="34" customFormat="1" ht="20.25" customHeight="1" x14ac:dyDescent="0.3">
      <c r="A17" s="38"/>
      <c r="B17" s="46" t="s">
        <v>43</v>
      </c>
      <c r="C17" s="39">
        <v>174625</v>
      </c>
      <c r="D17" s="39">
        <v>401873</v>
      </c>
      <c r="E17" s="39">
        <v>150179</v>
      </c>
      <c r="F17" s="39">
        <v>373212</v>
      </c>
      <c r="G17" s="39">
        <v>125650.68</v>
      </c>
      <c r="H17" s="39">
        <v>53058</v>
      </c>
      <c r="I17" s="39"/>
      <c r="J17" s="39"/>
      <c r="K17" s="39"/>
      <c r="L17" s="39"/>
      <c r="M17" s="39"/>
      <c r="N17" s="39"/>
      <c r="O17" s="39"/>
    </row>
    <row r="18" spans="1:15" s="34" customFormat="1" ht="20.25" customHeight="1" x14ac:dyDescent="0.3">
      <c r="A18" s="38"/>
      <c r="B18" s="46" t="s">
        <v>44</v>
      </c>
      <c r="C18" s="39"/>
      <c r="D18" s="39">
        <v>24328.1</v>
      </c>
      <c r="E18" s="39">
        <v>62505.89</v>
      </c>
      <c r="F18" s="39">
        <v>252072.1</v>
      </c>
      <c r="G18" s="39">
        <v>121227.39</v>
      </c>
      <c r="H18" s="39">
        <v>152273.29999999999</v>
      </c>
      <c r="I18" s="39"/>
      <c r="J18" s="39"/>
      <c r="K18" s="39"/>
      <c r="L18" s="39"/>
      <c r="M18" s="39"/>
      <c r="N18" s="39"/>
      <c r="O18" s="39"/>
    </row>
    <row r="19" spans="1:15" s="34" customFormat="1" ht="20.25" customHeight="1" x14ac:dyDescent="0.3">
      <c r="A19" s="38"/>
      <c r="B19" s="46" t="s">
        <v>7</v>
      </c>
      <c r="C19" s="39">
        <v>100404.08</v>
      </c>
      <c r="D19" s="39">
        <v>492884.14</v>
      </c>
      <c r="E19" s="39">
        <v>25846.37</v>
      </c>
      <c r="F19" s="39">
        <v>26030.21</v>
      </c>
      <c r="G19" s="39">
        <v>49874.94</v>
      </c>
      <c r="H19" s="39">
        <v>58267.273000000001</v>
      </c>
      <c r="I19" s="39"/>
      <c r="J19" s="39"/>
      <c r="K19" s="39"/>
      <c r="L19" s="39"/>
      <c r="M19" s="39"/>
      <c r="N19" s="39"/>
      <c r="O19" s="39"/>
    </row>
    <row r="20" spans="1:15" s="34" customFormat="1" ht="20.25" customHeight="1" x14ac:dyDescent="0.3">
      <c r="A20" s="38"/>
      <c r="B20" s="46" t="s">
        <v>8</v>
      </c>
      <c r="C20" s="39">
        <v>253000</v>
      </c>
      <c r="D20" s="39">
        <v>50000</v>
      </c>
      <c r="E20" s="39">
        <v>49000</v>
      </c>
      <c r="F20" s="39">
        <v>464000</v>
      </c>
      <c r="G20" s="39">
        <v>703263.92</v>
      </c>
      <c r="H20" s="39">
        <v>10000</v>
      </c>
      <c r="I20" s="39"/>
      <c r="J20" s="39"/>
      <c r="K20" s="39"/>
      <c r="L20" s="39"/>
      <c r="M20" s="39"/>
      <c r="N20" s="39"/>
      <c r="O20" s="39"/>
    </row>
    <row r="21" spans="1:15" s="34" customFormat="1" ht="20.25" customHeight="1" x14ac:dyDescent="0.3">
      <c r="A21" s="40"/>
      <c r="B21" s="46" t="s">
        <v>9</v>
      </c>
      <c r="C21" s="39"/>
      <c r="D21" s="39"/>
      <c r="E21" s="39"/>
      <c r="F21" s="39"/>
      <c r="G21" s="39"/>
      <c r="H21" s="76" t="s">
        <v>60</v>
      </c>
      <c r="I21" s="39"/>
      <c r="J21" s="39"/>
      <c r="K21" s="39"/>
      <c r="L21" s="39"/>
      <c r="M21" s="39"/>
      <c r="N21" s="39"/>
      <c r="O21" s="39"/>
    </row>
    <row r="22" spans="1:15" s="34" customFormat="1" ht="20.25" customHeight="1" x14ac:dyDescent="0.3">
      <c r="A22" s="36">
        <v>3</v>
      </c>
      <c r="B22" s="45" t="s">
        <v>36</v>
      </c>
      <c r="C22" s="37">
        <f>SUM(C23:C24)</f>
        <v>0</v>
      </c>
      <c r="D22" s="37">
        <f t="shared" ref="D22:N22" si="3">SUM(D23:D24)</f>
        <v>0</v>
      </c>
      <c r="E22" s="37">
        <f t="shared" si="3"/>
        <v>12600</v>
      </c>
      <c r="F22" s="37">
        <f t="shared" si="3"/>
        <v>14430</v>
      </c>
      <c r="G22" s="37">
        <f t="shared" si="3"/>
        <v>48000</v>
      </c>
      <c r="H22" s="37">
        <f t="shared" si="3"/>
        <v>366500</v>
      </c>
      <c r="I22" s="37">
        <f t="shared" si="3"/>
        <v>0</v>
      </c>
      <c r="J22" s="37">
        <f t="shared" si="3"/>
        <v>0</v>
      </c>
      <c r="K22" s="37">
        <f t="shared" si="3"/>
        <v>0</v>
      </c>
      <c r="L22" s="37">
        <f t="shared" si="3"/>
        <v>0</v>
      </c>
      <c r="M22" s="37">
        <f t="shared" si="3"/>
        <v>0</v>
      </c>
      <c r="N22" s="37">
        <f t="shared" si="3"/>
        <v>0</v>
      </c>
      <c r="O22" s="37">
        <f>SUM(C22:N22)</f>
        <v>441530</v>
      </c>
    </row>
    <row r="23" spans="1:15" s="34" customFormat="1" ht="20.25" customHeight="1" x14ac:dyDescent="0.3">
      <c r="A23" s="38"/>
      <c r="B23" s="46" t="s">
        <v>46</v>
      </c>
      <c r="C23" s="39"/>
      <c r="D23" s="39"/>
      <c r="E23" s="39">
        <v>12600</v>
      </c>
      <c r="F23" s="39">
        <v>14430</v>
      </c>
      <c r="G23" s="39">
        <v>48000</v>
      </c>
      <c r="H23" s="39">
        <v>366500</v>
      </c>
      <c r="I23" s="39"/>
      <c r="J23" s="39"/>
      <c r="K23" s="39"/>
      <c r="L23" s="39"/>
      <c r="M23" s="39"/>
      <c r="N23" s="39"/>
      <c r="O23" s="39"/>
    </row>
    <row r="24" spans="1:15" s="34" customFormat="1" ht="20.25" customHeight="1" x14ac:dyDescent="0.3">
      <c r="A24" s="40"/>
      <c r="B24" s="46" t="s">
        <v>45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5" s="34" customFormat="1" ht="20.25" customHeight="1" x14ac:dyDescent="0.3">
      <c r="A25" s="36">
        <v>4</v>
      </c>
      <c r="B25" s="45" t="s">
        <v>37</v>
      </c>
      <c r="C25" s="37">
        <f>SUM(C26:C29)</f>
        <v>242000</v>
      </c>
      <c r="D25" s="37">
        <f t="shared" ref="D25:N25" si="4">SUM(D26:D29)</f>
        <v>490000</v>
      </c>
      <c r="E25" s="37">
        <f t="shared" si="4"/>
        <v>628000</v>
      </c>
      <c r="F25" s="37">
        <f t="shared" si="4"/>
        <v>0</v>
      </c>
      <c r="G25" s="37">
        <f t="shared" si="4"/>
        <v>0</v>
      </c>
      <c r="H25" s="37">
        <f t="shared" si="4"/>
        <v>0</v>
      </c>
      <c r="I25" s="37">
        <f t="shared" si="4"/>
        <v>0</v>
      </c>
      <c r="J25" s="37">
        <f t="shared" si="4"/>
        <v>0</v>
      </c>
      <c r="K25" s="37">
        <f t="shared" si="4"/>
        <v>0</v>
      </c>
      <c r="L25" s="37">
        <f t="shared" si="4"/>
        <v>0</v>
      </c>
      <c r="M25" s="37">
        <f t="shared" si="4"/>
        <v>0</v>
      </c>
      <c r="N25" s="37">
        <f t="shared" si="4"/>
        <v>0</v>
      </c>
      <c r="O25" s="37">
        <f>SUM(C25:N25)</f>
        <v>1360000</v>
      </c>
    </row>
    <row r="26" spans="1:15" s="34" customFormat="1" ht="20.25" customHeight="1" x14ac:dyDescent="0.3">
      <c r="A26" s="38"/>
      <c r="B26" s="46" t="s">
        <v>10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1:15" s="34" customFormat="1" ht="20.25" customHeight="1" x14ac:dyDescent="0.3">
      <c r="A27" s="38"/>
      <c r="B27" s="46" t="s">
        <v>11</v>
      </c>
      <c r="C27" s="39">
        <v>242000</v>
      </c>
      <c r="D27" s="39">
        <v>490000</v>
      </c>
      <c r="E27" s="39">
        <v>628000</v>
      </c>
      <c r="F27" s="39"/>
      <c r="G27" s="39"/>
      <c r="H27" s="39"/>
      <c r="I27" s="39"/>
      <c r="J27" s="39"/>
      <c r="K27" s="39"/>
      <c r="L27" s="39"/>
      <c r="M27" s="39"/>
      <c r="N27" s="39"/>
      <c r="O27" s="39"/>
    </row>
    <row r="28" spans="1:15" s="34" customFormat="1" ht="20.25" customHeight="1" x14ac:dyDescent="0.3">
      <c r="A28" s="38"/>
      <c r="B28" s="46" t="s">
        <v>12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</row>
    <row r="29" spans="1:15" s="34" customFormat="1" ht="20.25" customHeight="1" x14ac:dyDescent="0.3">
      <c r="A29" s="40"/>
      <c r="B29" s="46" t="s">
        <v>13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</row>
    <row r="30" spans="1:15" s="34" customFormat="1" ht="20.25" customHeight="1" x14ac:dyDescent="0.3">
      <c r="A30" s="36">
        <v>5</v>
      </c>
      <c r="B30" s="45" t="s">
        <v>38</v>
      </c>
      <c r="C30" s="37">
        <f>SUM(C31:C34)</f>
        <v>491447.68</v>
      </c>
      <c r="D30" s="37">
        <f t="shared" ref="D30:N30" si="5">SUM(D31:D34)</f>
        <v>299000</v>
      </c>
      <c r="E30" s="37">
        <f t="shared" si="5"/>
        <v>948776</v>
      </c>
      <c r="F30" s="37">
        <f t="shared" si="5"/>
        <v>0</v>
      </c>
      <c r="G30" s="37">
        <f t="shared" si="5"/>
        <v>0</v>
      </c>
      <c r="H30" s="37">
        <f t="shared" si="5"/>
        <v>960000</v>
      </c>
      <c r="I30" s="37">
        <f t="shared" si="5"/>
        <v>0</v>
      </c>
      <c r="J30" s="37">
        <f t="shared" si="5"/>
        <v>0</v>
      </c>
      <c r="K30" s="37">
        <f t="shared" si="5"/>
        <v>0</v>
      </c>
      <c r="L30" s="37">
        <f t="shared" si="5"/>
        <v>0</v>
      </c>
      <c r="M30" s="37">
        <f t="shared" si="5"/>
        <v>0</v>
      </c>
      <c r="N30" s="37">
        <f t="shared" si="5"/>
        <v>0</v>
      </c>
      <c r="O30" s="37">
        <f>SUM(C30:N30)</f>
        <v>2699223.6799999997</v>
      </c>
    </row>
    <row r="31" spans="1:15" s="34" customFormat="1" ht="20.25" customHeight="1" x14ac:dyDescent="0.3">
      <c r="A31" s="38"/>
      <c r="B31" s="46" t="s">
        <v>14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</row>
    <row r="32" spans="1:15" s="34" customFormat="1" ht="20.25" customHeight="1" x14ac:dyDescent="0.3">
      <c r="A32" s="38"/>
      <c r="B32" s="46" t="s">
        <v>15</v>
      </c>
      <c r="C32" s="39">
        <v>22447.68</v>
      </c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</row>
    <row r="33" spans="1:15" s="34" customFormat="1" ht="20.25" customHeight="1" x14ac:dyDescent="0.3">
      <c r="A33" s="38"/>
      <c r="B33" s="46" t="s">
        <v>16</v>
      </c>
      <c r="C33" s="39">
        <v>469000</v>
      </c>
      <c r="D33" s="39">
        <v>299000</v>
      </c>
      <c r="E33" s="39">
        <v>948776</v>
      </c>
      <c r="F33" s="39"/>
      <c r="G33" s="39"/>
      <c r="H33" s="39">
        <v>960000</v>
      </c>
      <c r="I33" s="39"/>
      <c r="J33" s="39"/>
      <c r="K33" s="39"/>
      <c r="L33" s="39"/>
      <c r="M33" s="39"/>
      <c r="N33" s="39"/>
      <c r="O33" s="39"/>
    </row>
    <row r="34" spans="1:15" s="34" customFormat="1" ht="20.25" customHeight="1" x14ac:dyDescent="0.3">
      <c r="A34" s="40"/>
      <c r="B34" s="46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  <row r="35" spans="1:15" s="34" customFormat="1" ht="20.25" customHeight="1" x14ac:dyDescent="0.3">
      <c r="A35" s="41">
        <v>6</v>
      </c>
      <c r="B35" s="45" t="s">
        <v>18</v>
      </c>
      <c r="C35" s="37">
        <f>+C6+C12+C22+C25+C30</f>
        <v>3762287.7600000002</v>
      </c>
      <c r="D35" s="37">
        <f t="shared" ref="D35:N35" si="6">+D6+D12+D22+D25+D30</f>
        <v>4497631.24</v>
      </c>
      <c r="E35" s="37">
        <f t="shared" si="6"/>
        <v>4399928.26</v>
      </c>
      <c r="F35" s="37">
        <f t="shared" si="6"/>
        <v>3673609.31</v>
      </c>
      <c r="G35" s="37">
        <f t="shared" si="6"/>
        <v>3602082.9299999997</v>
      </c>
      <c r="H35" s="37">
        <f t="shared" si="6"/>
        <v>4327126.5729999999</v>
      </c>
      <c r="I35" s="37">
        <f t="shared" si="6"/>
        <v>0</v>
      </c>
      <c r="J35" s="37">
        <f t="shared" si="6"/>
        <v>0</v>
      </c>
      <c r="K35" s="37">
        <f t="shared" si="6"/>
        <v>0</v>
      </c>
      <c r="L35" s="37">
        <f t="shared" si="6"/>
        <v>0</v>
      </c>
      <c r="M35" s="37">
        <f t="shared" si="6"/>
        <v>0</v>
      </c>
      <c r="N35" s="37">
        <f t="shared" si="6"/>
        <v>0</v>
      </c>
      <c r="O35" s="37">
        <f>SUM(C35:N35)</f>
        <v>24262666.072999999</v>
      </c>
    </row>
    <row r="36" spans="1:15" s="43" customFormat="1" ht="20.25" customHeight="1" x14ac:dyDescent="0.3">
      <c r="B36" s="42"/>
    </row>
    <row r="37" spans="1:15" s="43" customFormat="1" ht="20.25" customHeight="1" x14ac:dyDescent="0.3">
      <c r="B37" s="42"/>
    </row>
    <row r="38" spans="1:15" s="43" customFormat="1" ht="20.25" customHeight="1" x14ac:dyDescent="0.3">
      <c r="B38" s="42"/>
    </row>
    <row r="39" spans="1:15" s="43" customFormat="1" ht="20.25" customHeight="1" x14ac:dyDescent="0.3">
      <c r="B39" s="42"/>
    </row>
    <row r="40" spans="1:15" s="43" customFormat="1" ht="20.25" customHeight="1" x14ac:dyDescent="0.3">
      <c r="B40" s="42"/>
    </row>
    <row r="41" spans="1:15" s="43" customFormat="1" ht="20.25" customHeight="1" x14ac:dyDescent="0.3">
      <c r="B41" s="42"/>
    </row>
    <row r="42" spans="1:15" s="43" customFormat="1" ht="20.25" customHeight="1" x14ac:dyDescent="0.3">
      <c r="B42" s="42"/>
    </row>
    <row r="43" spans="1:15" s="43" customFormat="1" ht="20.25" customHeight="1" x14ac:dyDescent="0.3">
      <c r="B43" s="42"/>
    </row>
    <row r="44" spans="1:15" s="43" customFormat="1" ht="20.25" customHeight="1" x14ac:dyDescent="0.3">
      <c r="B44" s="42"/>
    </row>
    <row r="45" spans="1:15" s="43" customFormat="1" ht="20.25" customHeight="1" x14ac:dyDescent="0.3">
      <c r="B45" s="42"/>
    </row>
    <row r="46" spans="1:15" s="43" customFormat="1" ht="20.25" customHeight="1" x14ac:dyDescent="0.3">
      <c r="B46" s="42"/>
    </row>
    <row r="47" spans="1:15" s="43" customFormat="1" ht="20.25" customHeight="1" x14ac:dyDescent="0.3">
      <c r="B47" s="42"/>
    </row>
    <row r="48" spans="1:15" s="43" customFormat="1" ht="20.25" customHeight="1" x14ac:dyDescent="0.3">
      <c r="B48" s="42"/>
    </row>
    <row r="49" spans="2:2" s="43" customFormat="1" ht="20.25" customHeight="1" x14ac:dyDescent="0.3">
      <c r="B49" s="42"/>
    </row>
    <row r="50" spans="2:2" s="43" customFormat="1" ht="20.25" customHeight="1" x14ac:dyDescent="0.3">
      <c r="B50" s="42"/>
    </row>
    <row r="51" spans="2:2" s="43" customFormat="1" ht="20.25" customHeight="1" x14ac:dyDescent="0.3">
      <c r="B51" s="42"/>
    </row>
    <row r="52" spans="2:2" s="43" customFormat="1" ht="20.25" customHeight="1" x14ac:dyDescent="0.3">
      <c r="B52" s="42"/>
    </row>
    <row r="53" spans="2:2" s="43" customFormat="1" ht="20.25" customHeight="1" x14ac:dyDescent="0.3">
      <c r="B53" s="42"/>
    </row>
    <row r="54" spans="2:2" s="43" customFormat="1" ht="20.25" customHeight="1" x14ac:dyDescent="0.3">
      <c r="B54" s="42"/>
    </row>
    <row r="55" spans="2:2" s="43" customFormat="1" ht="20.25" customHeight="1" x14ac:dyDescent="0.3">
      <c r="B55" s="42"/>
    </row>
    <row r="56" spans="2:2" s="43" customFormat="1" ht="20.25" customHeight="1" x14ac:dyDescent="0.3">
      <c r="B56" s="42"/>
    </row>
    <row r="57" spans="2:2" s="43" customFormat="1" ht="20.25" customHeight="1" x14ac:dyDescent="0.3">
      <c r="B57" s="42"/>
    </row>
    <row r="58" spans="2:2" s="43" customFormat="1" ht="20.25" customHeight="1" x14ac:dyDescent="0.3">
      <c r="B58" s="42"/>
    </row>
    <row r="59" spans="2:2" s="43" customFormat="1" ht="20.25" customHeight="1" x14ac:dyDescent="0.3">
      <c r="B59" s="42"/>
    </row>
    <row r="60" spans="2:2" s="44" customFormat="1" ht="20.25" customHeight="1" x14ac:dyDescent="0.3">
      <c r="B60" s="42"/>
    </row>
    <row r="61" spans="2:2" s="44" customFormat="1" ht="20.25" customHeight="1" x14ac:dyDescent="0.3"/>
    <row r="62" spans="2:2" s="44" customFormat="1" ht="20.25" customHeight="1" x14ac:dyDescent="0.3"/>
    <row r="63" spans="2:2" s="44" customFormat="1" ht="20.25" customHeight="1" x14ac:dyDescent="0.3"/>
    <row r="64" spans="2:2" s="44" customFormat="1" ht="20.25" customHeight="1" x14ac:dyDescent="0.3"/>
    <row r="65" spans="2:2" s="44" customFormat="1" ht="20.25" customHeight="1" x14ac:dyDescent="0.3"/>
    <row r="66" spans="2:2" s="44" customFormat="1" ht="20.25" customHeight="1" x14ac:dyDescent="0.3"/>
    <row r="67" spans="2:2" s="44" customFormat="1" ht="20.25" customHeight="1" x14ac:dyDescent="0.3"/>
    <row r="68" spans="2:2" s="44" customFormat="1" ht="20.25" customHeight="1" x14ac:dyDescent="0.3"/>
    <row r="69" spans="2:2" s="44" customFormat="1" ht="20.25" customHeight="1" x14ac:dyDescent="0.3"/>
    <row r="70" spans="2:2" s="44" customFormat="1" ht="20.25" customHeight="1" x14ac:dyDescent="0.3"/>
    <row r="71" spans="2:2" s="44" customFormat="1" ht="20.25" customHeight="1" x14ac:dyDescent="0.3"/>
    <row r="72" spans="2:2" s="44" customFormat="1" ht="20.25" customHeight="1" x14ac:dyDescent="0.3"/>
    <row r="73" spans="2:2" s="44" customFormat="1" ht="20.25" customHeight="1" x14ac:dyDescent="0.3"/>
    <row r="74" spans="2:2" s="44" customFormat="1" ht="20.25" customHeight="1" x14ac:dyDescent="0.3"/>
    <row r="75" spans="2:2" s="44" customFormat="1" ht="20.25" customHeight="1" x14ac:dyDescent="0.3"/>
    <row r="76" spans="2:2" s="44" customFormat="1" ht="20.25" customHeight="1" x14ac:dyDescent="0.3"/>
    <row r="77" spans="2:2" s="44" customFormat="1" ht="20.25" customHeight="1" x14ac:dyDescent="0.3"/>
    <row r="78" spans="2:2" s="44" customFormat="1" ht="20.25" customHeight="1" x14ac:dyDescent="0.3"/>
    <row r="79" spans="2:2" s="44" customFormat="1" ht="20.25" customHeight="1" x14ac:dyDescent="0.3"/>
    <row r="80" spans="2:2" ht="20.25" customHeight="1" x14ac:dyDescent="0.3">
      <c r="B80" s="44"/>
    </row>
  </sheetData>
  <mergeCells count="2">
    <mergeCell ref="A4:A5"/>
    <mergeCell ref="B4:B5"/>
  </mergeCells>
  <pageMargins left="0.19685039370078741" right="0.19685039370078741" top="0.19685039370078741" bottom="0.31496062992125984" header="0.15748031496062992" footer="0.1968503937007874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ที่อยู่</vt:lpstr>
      <vt:lpstr>รายรับ</vt:lpstr>
      <vt:lpstr>รายจ่าย</vt:lpstr>
      <vt:lpstr>รายรับ!Print_Titles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รัตนากร  เกตุก่อผล</dc:creator>
  <cp:lastModifiedBy>Windows User</cp:lastModifiedBy>
  <cp:lastPrinted>2018-11-16T07:12:12Z</cp:lastPrinted>
  <dcterms:created xsi:type="dcterms:W3CDTF">2017-11-16T04:30:44Z</dcterms:created>
  <dcterms:modified xsi:type="dcterms:W3CDTF">2019-04-19T02:21:23Z</dcterms:modified>
</cp:coreProperties>
</file>